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04 - Richtlinien, Konzepte\2025\RB\"/>
    </mc:Choice>
  </mc:AlternateContent>
  <bookViews>
    <workbookView xWindow="-120" yWindow="-120" windowWidth="29040" windowHeight="17640"/>
  </bookViews>
  <sheets>
    <sheet name="Berechnung" sheetId="1" r:id="rId1"/>
  </sheets>
  <definedNames>
    <definedName name="Dolmetscher">#REF!</definedName>
    <definedName name="_xlnm.Print_Area" localSheetId="0">Berechnung!$A$1:$R$44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R19" i="1"/>
  <c r="T17" i="1" l="1"/>
  <c r="T16" i="1"/>
  <c r="T15" i="1"/>
  <c r="T14" i="1"/>
  <c r="T13" i="1"/>
  <c r="T12" i="1"/>
  <c r="T11" i="1"/>
  <c r="T10" i="1"/>
  <c r="H17" i="1"/>
  <c r="H16" i="1"/>
  <c r="H15" i="1"/>
  <c r="H14" i="1"/>
  <c r="H13" i="1"/>
  <c r="H12" i="1"/>
  <c r="H10" i="1"/>
  <c r="H11" i="1"/>
  <c r="U15" i="1" l="1"/>
  <c r="V15" i="1"/>
  <c r="U16" i="1"/>
  <c r="V16" i="1"/>
  <c r="V10" i="1"/>
  <c r="N10" i="1" s="1"/>
  <c r="U10" i="1"/>
  <c r="U17" i="1"/>
  <c r="V17" i="1"/>
  <c r="U11" i="1"/>
  <c r="V11" i="1"/>
  <c r="U12" i="1"/>
  <c r="V12" i="1"/>
  <c r="U13" i="1"/>
  <c r="V13" i="1"/>
  <c r="U14" i="1"/>
  <c r="V14" i="1"/>
  <c r="R40" i="1"/>
  <c r="Z13" i="1" l="1"/>
  <c r="Z12" i="1"/>
  <c r="N17" i="1"/>
  <c r="X17" i="1" s="1"/>
  <c r="P17" i="1"/>
  <c r="Z16" i="1"/>
  <c r="Z15" i="1"/>
  <c r="Z11" i="1"/>
  <c r="Z10" i="1"/>
  <c r="X10" i="1"/>
  <c r="N11" i="1"/>
  <c r="X11" i="1" s="1"/>
  <c r="Z17" i="1"/>
  <c r="N12" i="1"/>
  <c r="X12" i="1" s="1"/>
  <c r="N14" i="1"/>
  <c r="X14" i="1" s="1"/>
  <c r="P14" i="1" s="1"/>
  <c r="N15" i="1"/>
  <c r="X15" i="1" s="1"/>
  <c r="P15" i="1" s="1"/>
  <c r="N13" i="1"/>
  <c r="X13" i="1" s="1"/>
  <c r="N16" i="1"/>
  <c r="X16" i="1" s="1"/>
  <c r="P16" i="1" s="1"/>
  <c r="Z14" i="1"/>
  <c r="R36" i="1"/>
  <c r="N18" i="1" l="1"/>
  <c r="P12" i="1"/>
  <c r="P13" i="1"/>
  <c r="P11" i="1"/>
  <c r="P10" i="1"/>
  <c r="Y13" i="1"/>
  <c r="Q13" i="1" s="1"/>
  <c r="Y17" i="1"/>
  <c r="Q17" i="1" s="1"/>
  <c r="Z18" i="1"/>
  <c r="Y11" i="1"/>
  <c r="Q11" i="1" s="1"/>
  <c r="Y16" i="1"/>
  <c r="Q16" i="1" s="1"/>
  <c r="Y12" i="1"/>
  <c r="Q12" i="1" s="1"/>
  <c r="Y14" i="1"/>
  <c r="Q14" i="1" s="1"/>
  <c r="Y10" i="1"/>
  <c r="Q10" i="1" s="1"/>
  <c r="Y15" i="1"/>
  <c r="Q15" i="1" s="1"/>
  <c r="Q18" i="1" l="1"/>
  <c r="P18" i="1"/>
  <c r="R29" i="1"/>
  <c r="R42" i="1" l="1"/>
  <c r="R41" i="1"/>
  <c r="R22" i="1" l="1"/>
  <c r="R44" i="1"/>
  <c r="R37" i="1" l="1"/>
</calcChain>
</file>

<file path=xl/sharedStrings.xml><?xml version="1.0" encoding="utf-8"?>
<sst xmlns="http://schemas.openxmlformats.org/spreadsheetml/2006/main" count="74" uniqueCount="70">
  <si>
    <t>Behörde/Amt</t>
  </si>
  <si>
    <t>Anschrift</t>
  </si>
  <si>
    <t>Betrag</t>
  </si>
  <si>
    <t>Zuschuss für</t>
  </si>
  <si>
    <t>Standort: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</si>
  <si>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</si>
  <si>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</si>
  <si>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</si>
  <si>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</si>
  <si>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</si>
  <si>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</si>
  <si>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</si>
  <si>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</si>
  <si>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</si>
  <si>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</si>
  <si>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</si>
  <si>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</si>
  <si>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</si>
  <si>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</si>
  <si>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</si>
  <si>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</si>
  <si>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</si>
  <si>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</si>
  <si>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F in Min</t>
  </si>
  <si>
    <t>G in Min</t>
  </si>
  <si>
    <t>Ausblenden</t>
  </si>
  <si>
    <t>zu fördernder Beschäftigungszeitraum</t>
  </si>
  <si>
    <t>Beginn        (TT.MM.JJJJ)</t>
  </si>
  <si>
    <t>Ende          (TT.MM.JJJJ)</t>
  </si>
  <si>
    <t>Voraussichtliche Mindestausgaben für Honorarausgaben:</t>
  </si>
  <si>
    <t>Maximale förderfähige Wochenarbeits-zeit (= 1 VZÄ)</t>
  </si>
  <si>
    <t>Ansprechperson und Telefonnummer</t>
  </si>
  <si>
    <t>Summe je Spalte:</t>
  </si>
  <si>
    <t>Zuwendung für</t>
  </si>
  <si>
    <r>
      <t xml:space="preserve">Geschlecht 
</t>
    </r>
    <r>
      <rPr>
        <b/>
        <sz val="8"/>
        <rFont val="Arial"/>
        <family val="2"/>
      </rPr>
      <t>(Dropdown-Auswahl!)</t>
    </r>
  </si>
  <si>
    <t>Entspricht in Kalender-tagen</t>
  </si>
  <si>
    <t>Förderhöchstsatz Personalausgaben</t>
  </si>
  <si>
    <t>Entspricht durchschnittlichen VZÄ p.a.</t>
  </si>
  <si>
    <t>SUMME VZÄ p.a.</t>
  </si>
  <si>
    <t>Anzahl Tage im Jahr:</t>
  </si>
  <si>
    <r>
      <t xml:space="preserve">Verfügt die Person mindestens über einen Bachelorabschluss der Fachrichtung Soziale Arbeit, Sozialpädagogik, Pädagogik, Soziologie, Politik-, Sozial- oder Rechtswissenschaften?
</t>
    </r>
    <r>
      <rPr>
        <b/>
        <sz val="8"/>
        <rFont val="Arial"/>
        <family val="2"/>
      </rPr>
      <t xml:space="preserve">(Dropdown-Auswahl!)
</t>
    </r>
  </si>
  <si>
    <t>Minimum Stellen-umfang
(inaktiv)
F in Min / 4)</t>
  </si>
  <si>
    <t>Für das Jahr:</t>
  </si>
  <si>
    <t>Datum: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</si>
  <si>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</si>
  <si>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Förderhöchstsatz Sachausgaben nach 5.4.2.1.2</t>
  </si>
  <si>
    <r>
      <t xml:space="preserve">Finanzierungsplan für die </t>
    </r>
    <r>
      <rPr>
        <b/>
        <u/>
        <sz val="14"/>
        <rFont val="Arial"/>
        <family val="2"/>
      </rPr>
      <t>Regionale Beratungsstelle gemäß Nr. 2.1 oder Überregionale Fachbegleitung gemäß Nr. 2.2</t>
    </r>
    <r>
      <rPr>
        <b/>
        <sz val="14"/>
        <rFont val="Arial"/>
        <family val="2"/>
      </rPr>
      <t xml:space="preserve"> der Richtlinie
über die Gewährung von Zuwendungen zur Regionalen Beratung von Geflüchteten in Nordrhein-Westfalen</t>
    </r>
  </si>
  <si>
    <t>1.1 Grundsätzlich zuwendungsfähige Gesamtausgaben:</t>
  </si>
  <si>
    <r>
      <t xml:space="preserve">Regionale Beratungsstelle 
</t>
    </r>
    <r>
      <rPr>
        <b/>
        <sz val="8"/>
        <rFont val="Arial"/>
        <family val="2"/>
      </rPr>
      <t>oder</t>
    </r>
    <r>
      <rPr>
        <sz val="8"/>
        <rFont val="Arial"/>
        <family val="2"/>
      </rPr>
      <t xml:space="preserve">
Überregionale Fachbegleitung
</t>
    </r>
    <r>
      <rPr>
        <b/>
        <sz val="8"/>
        <rFont val="Arial"/>
        <family val="2"/>
      </rPr>
      <t>(Dropdown-Auswahl!)</t>
    </r>
  </si>
  <si>
    <t>Voraussichtliche Bruttopersonal- ausgaben Arbeitgeber        (bezogen auf Angaben in Spalten F + H)</t>
  </si>
  <si>
    <t>Maximal beantragbare Zuwendung für Bruttopersonal-ausgaben (Nr. 5.4.1 der Richtlinien)</t>
  </si>
  <si>
    <t>Beantragte Zuwendung für Bruttopersonal-ausgaben               (höchstens Betrag aus Spalte J)</t>
  </si>
  <si>
    <t>Maximal beantragbare Zuwendung für Honorarausgaben insbesondere für externe Übersetzungs-, Sprachmittler- und Dolmetschertätigkeiten (Nr. 5.4.2.1.2 der Richtlinien)</t>
  </si>
  <si>
    <t>1.2 Leistungen Dritter</t>
  </si>
  <si>
    <t>1.2.1 Leistungen Dritter ohne öffentliche Förderung, wie z. B. Spenden, Gewinnerlöse, etc.</t>
  </si>
  <si>
    <t>1.2.2 Leistungen Dritter mit öffentlicher Förderung von Kommunen, Bund, EU (ohne Förderung gemäß Nummer 4)</t>
  </si>
  <si>
    <t>1.3 Eigenanteil</t>
  </si>
  <si>
    <t>2. Beantragte Förderung</t>
  </si>
  <si>
    <t>2.1 Zuwendung für Personalausgaben:</t>
  </si>
  <si>
    <t>2.3 Zuwendung für Honorarausgaben insbesondere für externe Übersetzungs-, Sprachmittler- und Dolmetschertätigkeiten:</t>
  </si>
  <si>
    <t>2.4 Beantragte Zuwendungssumme gemäß Ihrer Angaben:</t>
  </si>
  <si>
    <t>Voraussichtliche Bruttopersonalausgaben insgesamt (Gesamtsumme Spalte I):</t>
  </si>
  <si>
    <t>Antragsteller/Antragstellerin:</t>
  </si>
  <si>
    <t>Q</t>
  </si>
  <si>
    <t>R</t>
  </si>
  <si>
    <t>Förderhöchstsatz Sachausgaben nach 5.4.2.1.1 a)</t>
  </si>
  <si>
    <t>Maximal beantragbare Zuwendung für Sachausgaben für Arbeitsräume und zur Ausstattung und dem Betrieb von Büroarbeitsplätzen (Nr. 5.4.2.1.1 bzw. 5.4.2.2 der Richtlinien)</t>
  </si>
  <si>
    <t>Voraussichtliche Mindestausgaben für Arbeitsräume und zur Ausstattung und dem Betrieb von Büroarbeitsplätzen:</t>
  </si>
  <si>
    <t>2.2 Zuwendung für Sachausgaben für Arbeitsräume und zur Ausstattung und dem Betrieb von Büroarbeitsplätzen:</t>
  </si>
  <si>
    <t>* Bei abweichenden tarifvertraglichen Regelung der Antragstellerin/des Antragstellers ist die tarifliche wöchentliche Arbeitszeit der Antragstellerin/des Antragstellers maßgeblich.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</si>
</sst>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7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45">
    <xf numFmtId="0" fontId="0" fillId="0" borderId="0" xfId="0"/>
    <xf numFmtId="165" fontId="3" fillId="2" borderId="1" xfId="2" applyNumberFormat="1" applyFont="1" applyFill="1" applyBorder="1" applyAlignment="1" applyProtection="1">
      <alignment vertical="center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167" fontId="3" fillId="0" borderId="6" xfId="0" applyNumberFormat="1" applyFont="1" applyFill="1" applyBorder="1" applyAlignment="1" applyProtection="1">
      <alignment horizontal="center" vertical="center"/>
      <protection locked="0"/>
    </xf>
    <xf numFmtId="167" fontId="3" fillId="0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55" xfId="0" applyFont="1" applyFill="1" applyBorder="1" applyAlignment="1" applyProtection="1">
      <alignment vertical="center" wrapText="1"/>
      <protection locked="0"/>
    </xf>
    <xf numFmtId="0" fontId="3" fillId="0" borderId="52" xfId="0" applyFont="1" applyFill="1" applyBorder="1" applyAlignment="1" applyProtection="1">
      <alignment vertical="center" wrapText="1"/>
      <protection locked="0"/>
    </xf>
    <xf numFmtId="0" fontId="3" fillId="0" borderId="53" xfId="0" applyFont="1" applyFill="1" applyBorder="1" applyAlignment="1" applyProtection="1">
      <alignment vertical="center" wrapText="1"/>
      <protection locked="0"/>
    </xf>
    <xf numFmtId="14" fontId="3" fillId="0" borderId="36" xfId="0" applyNumberFormat="1" applyFont="1" applyFill="1" applyBorder="1" applyAlignment="1" applyProtection="1">
      <alignment horizontal="center" vertical="center"/>
      <protection locked="0"/>
    </xf>
    <xf numFmtId="14" fontId="3" fillId="0" borderId="37" xfId="0" applyNumberFormat="1" applyFont="1" applyFill="1" applyBorder="1" applyAlignment="1" applyProtection="1">
      <alignment horizontal="center" vertical="center"/>
      <protection locked="0"/>
    </xf>
    <xf numFmtId="14" fontId="3" fillId="0" borderId="18" xfId="0" applyNumberFormat="1" applyFont="1" applyFill="1" applyBorder="1" applyAlignment="1" applyProtection="1">
      <alignment horizontal="center" vertical="center"/>
      <protection locked="0"/>
    </xf>
    <xf numFmtId="14" fontId="3" fillId="0" borderId="30" xfId="0" applyNumberFormat="1" applyFont="1" applyFill="1" applyBorder="1" applyAlignment="1" applyProtection="1">
      <alignment horizontal="center" vertical="center"/>
      <protection locked="0"/>
    </xf>
    <xf numFmtId="14" fontId="3" fillId="0" borderId="13" xfId="0" applyNumberFormat="1" applyFont="1" applyFill="1" applyBorder="1" applyAlignment="1" applyProtection="1">
      <alignment horizontal="center" vertical="center"/>
      <protection locked="0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167" fontId="3" fillId="0" borderId="57" xfId="0" applyNumberFormat="1" applyFont="1" applyFill="1" applyBorder="1" applyAlignment="1" applyProtection="1">
      <alignment horizontal="center" vertical="center"/>
      <protection locked="0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0" borderId="16" xfId="0" applyNumberFormat="1" applyFont="1" applyFill="1" applyBorder="1" applyAlignment="1" applyProtection="1">
      <alignment horizontal="center" vertical="center"/>
      <protection locked="0"/>
    </xf>
    <xf numFmtId="4" fontId="3" fillId="0" borderId="52" xfId="0" applyNumberFormat="1" applyFont="1" applyFill="1" applyBorder="1" applyAlignment="1" applyProtection="1">
      <alignment horizontal="right" vertical="center"/>
      <protection locked="0"/>
    </xf>
    <xf numFmtId="4" fontId="3" fillId="2" borderId="52" xfId="0" applyNumberFormat="1" applyFont="1" applyFill="1" applyBorder="1" applyAlignment="1" applyProtection="1">
      <alignment horizontal="right" vertical="center"/>
    </xf>
    <xf numFmtId="0" fontId="3" fillId="2" borderId="18" xfId="0" applyFont="1" applyFill="1" applyBorder="1" applyProtection="1"/>
    <xf numFmtId="0" fontId="3" fillId="2" borderId="4" xfId="0" applyFont="1" applyFill="1" applyBorder="1" applyProtection="1"/>
    <xf numFmtId="2" fontId="3" fillId="2" borderId="48" xfId="0" applyNumberFormat="1" applyFont="1" applyFill="1" applyBorder="1" applyProtection="1"/>
    <xf numFmtId="0" fontId="3" fillId="2" borderId="13" xfId="0" applyFont="1" applyFill="1" applyBorder="1" applyProtection="1"/>
    <xf numFmtId="0" fontId="3" fillId="2" borderId="5" xfId="0" applyFont="1" applyFill="1" applyBorder="1" applyProtection="1"/>
    <xf numFmtId="165" fontId="3" fillId="0" borderId="51" xfId="0" applyNumberFormat="1" applyFont="1" applyFill="1" applyBorder="1" applyAlignment="1" applyProtection="1">
      <alignment horizontal="right" vertical="center"/>
      <protection locked="0"/>
    </xf>
    <xf numFmtId="165" fontId="3" fillId="0" borderId="52" xfId="0" applyNumberFormat="1" applyFont="1" applyFill="1" applyBorder="1" applyAlignment="1" applyProtection="1">
      <alignment horizontal="right" vertical="center"/>
      <protection locked="0"/>
    </xf>
    <xf numFmtId="165" fontId="3" fillId="0" borderId="53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Protection="1"/>
    <xf numFmtId="0" fontId="3" fillId="4" borderId="30" xfId="0" applyFont="1" applyFill="1" applyBorder="1" applyProtection="1"/>
    <xf numFmtId="0" fontId="3" fillId="4" borderId="31" xfId="0" applyFont="1" applyFill="1" applyBorder="1" applyProtection="1"/>
    <xf numFmtId="0" fontId="14" fillId="2" borderId="4" xfId="0" applyFont="1" applyFill="1" applyBorder="1" applyProtection="1"/>
    <xf numFmtId="0" fontId="14" fillId="2" borderId="5" xfId="0" applyFont="1" applyFill="1" applyBorder="1" applyProtection="1"/>
    <xf numFmtId="165" fontId="3" fillId="2" borderId="28" xfId="0" applyNumberFormat="1" applyFont="1" applyFill="1" applyBorder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1" fontId="3" fillId="2" borderId="52" xfId="0" applyNumberFormat="1" applyFont="1" applyFill="1" applyBorder="1" applyAlignment="1" applyProtection="1">
      <alignment horizontal="center" vertical="center"/>
    </xf>
    <xf numFmtId="166" fontId="3" fillId="2" borderId="52" xfId="0" applyNumberFormat="1" applyFont="1" applyFill="1" applyBorder="1" applyAlignment="1" applyProtection="1">
      <alignment horizontal="right" vertical="center"/>
    </xf>
    <xf numFmtId="1" fontId="3" fillId="2" borderId="53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0" fontId="3" fillId="0" borderId="52" xfId="0" applyFont="1" applyBorder="1" applyAlignment="1" applyProtection="1">
      <alignment vertical="center" wrapText="1"/>
      <protection locked="0"/>
    </xf>
    <xf numFmtId="0" fontId="3" fillId="0" borderId="53" xfId="0" applyFont="1" applyBorder="1" applyAlignment="1" applyProtection="1">
      <alignment vertical="center" wrapText="1"/>
      <protection locked="0"/>
    </xf>
    <xf numFmtId="0" fontId="4" fillId="0" borderId="55" xfId="0" applyFont="1" applyFill="1" applyBorder="1" applyAlignment="1" applyProtection="1">
      <alignment vertical="center" wrapText="1"/>
      <protection locked="0"/>
    </xf>
    <xf numFmtId="0" fontId="4" fillId="0" borderId="52" xfId="0" applyFont="1" applyFill="1" applyBorder="1" applyAlignment="1" applyProtection="1">
      <alignment vertical="center" wrapText="1"/>
      <protection locked="0"/>
    </xf>
    <xf numFmtId="0" fontId="4" fillId="0" borderId="53" xfId="0" applyFont="1" applyFill="1" applyBorder="1" applyAlignment="1" applyProtection="1">
      <alignment vertical="center" wrapText="1"/>
      <protection locked="0"/>
    </xf>
    <xf numFmtId="0" fontId="3" fillId="0" borderId="55" xfId="0" applyFont="1" applyBorder="1" applyProtection="1">
      <protection locked="0"/>
    </xf>
    <xf numFmtId="0" fontId="3" fillId="0" borderId="52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165" fontId="3" fillId="0" borderId="10" xfId="2" applyNumberFormat="1" applyFont="1" applyBorder="1" applyAlignment="1" applyProtection="1">
      <alignment horizontal="right" vertical="center"/>
      <protection locked="0"/>
    </xf>
    <xf numFmtId="165" fontId="3" fillId="0" borderId="19" xfId="2" applyNumberFormat="1" applyFont="1" applyBorder="1" applyAlignment="1" applyProtection="1">
      <alignment horizontal="right" vertical="center"/>
      <protection locked="0"/>
    </xf>
    <xf numFmtId="165" fontId="3" fillId="0" borderId="15" xfId="2" applyNumberFormat="1" applyFont="1" applyBorder="1" applyAlignment="1" applyProtection="1">
      <alignment horizontal="right" vertical="center"/>
      <protection locked="0"/>
    </xf>
    <xf numFmtId="165" fontId="3" fillId="0" borderId="17" xfId="2" applyNumberFormat="1" applyFont="1" applyBorder="1" applyAlignment="1" applyProtection="1">
      <alignment horizontal="right"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48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4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4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50" xfId="0" applyFont="1" applyFill="1" applyBorder="1" applyAlignment="1" applyProtection="1">
      <alignment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165" fontId="3" fillId="0" borderId="24" xfId="2" applyNumberFormat="1" applyFont="1" applyBorder="1" applyAlignment="1" applyProtection="1">
      <alignment horizontal="right" vertical="center"/>
      <protection locked="0"/>
    </xf>
    <xf numFmtId="165" fontId="3" fillId="0" borderId="25" xfId="2" applyNumberFormat="1" applyFont="1" applyBorder="1" applyAlignment="1" applyProtection="1">
      <alignment horizontal="righ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11" fillId="2" borderId="33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 wrapText="1"/>
    </xf>
    <xf numFmtId="40" fontId="4" fillId="0" borderId="0" xfId="0" applyNumberFormat="1" applyFont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39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/>
    </xf>
    <xf numFmtId="0" fontId="2" fillId="0" borderId="0" xfId="0" applyFont="1" applyProtection="1"/>
    <xf numFmtId="40" fontId="5" fillId="0" borderId="0" xfId="0" applyNumberFormat="1" applyFont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1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2" borderId="4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40" fontId="1" fillId="0" borderId="0" xfId="0" applyNumberFormat="1" applyFont="1" applyAlignment="1" applyProtection="1">
      <alignment horizontal="center" vertical="center"/>
    </xf>
    <xf numFmtId="40" fontId="1" fillId="4" borderId="33" xfId="0" applyNumberFormat="1" applyFont="1" applyFill="1" applyBorder="1" applyAlignment="1" applyProtection="1">
      <alignment horizontal="center"/>
    </xf>
    <xf numFmtId="40" fontId="1" fillId="4" borderId="32" xfId="0" applyNumberFormat="1" applyFont="1" applyFill="1" applyBorder="1" applyAlignment="1" applyProtection="1">
      <alignment horizontal="center"/>
    </xf>
    <xf numFmtId="40" fontId="1" fillId="4" borderId="38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1" fillId="2" borderId="56" xfId="0" applyFont="1" applyFill="1" applyBorder="1" applyAlignment="1" applyProtection="1">
      <alignment horizontal="center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</xf>
    <xf numFmtId="2" fontId="4" fillId="2" borderId="44" xfId="0" applyNumberFormat="1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wrapText="1"/>
    </xf>
    <xf numFmtId="40" fontId="7" fillId="2" borderId="33" xfId="0" applyNumberFormat="1" applyFont="1" applyFill="1" applyBorder="1" applyAlignment="1" applyProtection="1">
      <alignment horizontal="center" vertical="center"/>
    </xf>
    <xf numFmtId="40" fontId="7" fillId="2" borderId="32" xfId="0" applyNumberFormat="1" applyFont="1" applyFill="1" applyBorder="1" applyAlignment="1" applyProtection="1">
      <alignment horizontal="center" vertical="center"/>
    </xf>
    <xf numFmtId="40" fontId="7" fillId="2" borderId="20" xfId="0" applyNumberFormat="1" applyFont="1" applyFill="1" applyBorder="1" applyAlignment="1" applyProtection="1">
      <alignment vertical="center" wrapText="1"/>
    </xf>
    <xf numFmtId="38" fontId="7" fillId="4" borderId="28" xfId="0" applyNumberFormat="1" applyFont="1" applyFill="1" applyBorder="1" applyAlignment="1" applyProtection="1">
      <alignment horizontal="center" vertical="center"/>
    </xf>
    <xf numFmtId="0" fontId="3" fillId="2" borderId="54" xfId="0" applyFont="1" applyFill="1" applyBorder="1" applyProtection="1"/>
    <xf numFmtId="0" fontId="1" fillId="2" borderId="54" xfId="0" applyFont="1" applyFill="1" applyBorder="1" applyAlignment="1" applyProtection="1">
      <alignment horizontal="center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/>
    </xf>
    <xf numFmtId="2" fontId="4" fillId="2" borderId="54" xfId="0" applyNumberFormat="1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wrapText="1"/>
    </xf>
    <xf numFmtId="40" fontId="4" fillId="0" borderId="0" xfId="0" applyNumberFormat="1" applyFont="1" applyProtection="1"/>
    <xf numFmtId="0" fontId="3" fillId="2" borderId="18" xfId="0" applyFont="1" applyFill="1" applyBorder="1" applyAlignment="1" applyProtection="1">
      <alignment wrapText="1"/>
    </xf>
    <xf numFmtId="0" fontId="14" fillId="2" borderId="4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47" xfId="0" applyFont="1" applyFill="1" applyBorder="1" applyAlignment="1" applyProtection="1">
      <alignment wrapText="1"/>
    </xf>
    <xf numFmtId="0" fontId="3" fillId="2" borderId="48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0" borderId="55" xfId="0" applyFont="1" applyBorder="1" applyProtection="1"/>
    <xf numFmtId="167" fontId="3" fillId="2" borderId="36" xfId="0" applyNumberFormat="1" applyFont="1" applyFill="1" applyBorder="1" applyAlignment="1" applyProtection="1">
      <alignment horizontal="center" vertical="center"/>
    </xf>
    <xf numFmtId="167" fontId="3" fillId="2" borderId="37" xfId="0" applyNumberFormat="1" applyFont="1" applyFill="1" applyBorder="1" applyAlignment="1" applyProtection="1">
      <alignment horizontal="center" vertical="center"/>
    </xf>
    <xf numFmtId="40" fontId="4" fillId="0" borderId="0" xfId="0" applyNumberFormat="1" applyFont="1" applyFill="1" applyAlignment="1" applyProtection="1">
      <alignment vertical="center"/>
    </xf>
    <xf numFmtId="0" fontId="3" fillId="0" borderId="52" xfId="0" applyFont="1" applyBorder="1" applyProtection="1"/>
    <xf numFmtId="167" fontId="3" fillId="2" borderId="18" xfId="0" applyNumberFormat="1" applyFont="1" applyFill="1" applyBorder="1" applyAlignment="1" applyProtection="1">
      <alignment horizontal="center" vertical="center"/>
    </xf>
    <xf numFmtId="167" fontId="3" fillId="2" borderId="30" xfId="0" applyNumberFormat="1" applyFont="1" applyFill="1" applyBorder="1" applyAlignment="1" applyProtection="1">
      <alignment horizontal="center" vertical="center"/>
    </xf>
    <xf numFmtId="0" fontId="3" fillId="0" borderId="53" xfId="0" applyFont="1" applyBorder="1" applyProtection="1"/>
    <xf numFmtId="167" fontId="3" fillId="2" borderId="13" xfId="0" applyNumberFormat="1" applyFont="1" applyFill="1" applyBorder="1" applyAlignment="1" applyProtection="1">
      <alignment horizontal="center" vertical="center"/>
    </xf>
    <xf numFmtId="167" fontId="3" fillId="2" borderId="31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Protection="1"/>
    <xf numFmtId="0" fontId="3" fillId="0" borderId="0" xfId="0" applyFont="1" applyBorder="1" applyProtection="1"/>
    <xf numFmtId="0" fontId="13" fillId="0" borderId="34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39" xfId="0" applyFont="1" applyFill="1" applyBorder="1" applyAlignment="1" applyProtection="1">
      <alignment horizontal="left" vertical="center" wrapText="1"/>
    </xf>
    <xf numFmtId="167" fontId="1" fillId="2" borderId="29" xfId="0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5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165" fontId="8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65" fontId="3" fillId="0" borderId="0" xfId="2" applyNumberFormat="1" applyFont="1" applyBorder="1" applyAlignment="1" applyProtection="1">
      <alignment horizontal="center" vertical="center"/>
    </xf>
    <xf numFmtId="165" fontId="3" fillId="0" borderId="12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3" fillId="2" borderId="26" xfId="0" applyFont="1" applyFill="1" applyBorder="1" applyAlignment="1" applyProtection="1">
      <alignment vertical="center"/>
    </xf>
    <xf numFmtId="0" fontId="3" fillId="2" borderId="35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11" fillId="0" borderId="45" xfId="0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165" fontId="3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11" fillId="0" borderId="12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8" fillId="0" borderId="0" xfId="0" applyFont="1" applyFill="1" applyBorder="1" applyProtection="1"/>
    <xf numFmtId="0" fontId="3" fillId="2" borderId="34" xfId="0" applyFont="1" applyFill="1" applyBorder="1" applyAlignment="1" applyProtection="1">
      <alignment vertical="center" wrapText="1"/>
    </xf>
    <xf numFmtId="2" fontId="1" fillId="2" borderId="28" xfId="0" applyNumberFormat="1" applyFont="1" applyFill="1" applyBorder="1" applyAlignment="1" applyProtection="1">
      <alignment vertical="center"/>
    </xf>
  </cellXfs>
  <cellStyles count="3">
    <cellStyle name="Standard" xfId="0" builtinId="0"/>
    <cellStyle name="Standard 2" xfId="1"/>
    <cellStyle name="Währung" xfId="2" builtinId="4"/>
  </cellStyles>
  <dxfs count="2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Z45"/>
  <sheetViews>
    <sheetView showGridLines="0" showRowColHeaders="0" tabSelected="1" zoomScale="98" zoomScaleNormal="98" workbookViewId="0">
      <selection activeCell="E3" sqref="E3:P3"/>
    </sheetView>
  </sheetViews>
  <sheetFormatPr baseColWidth="10" defaultColWidth="11.44140625" defaultRowHeight="13.2" x14ac:dyDescent="0.25"/>
  <cols>
    <col min="1" max="1" width="2" style="112" bestFit="1" customWidth="1"/>
    <col min="2" max="2" width="25" style="112" customWidth="1"/>
    <col min="3" max="3" width="14.33203125" style="112" customWidth="1"/>
    <col min="4" max="4" width="14.44140625" style="112" customWidth="1"/>
    <col min="5" max="5" width="10" style="112" customWidth="1"/>
    <col min="6" max="7" width="10.6640625" style="112" customWidth="1"/>
    <col min="8" max="8" width="8.5546875" style="112" customWidth="1"/>
    <col min="9" max="9" width="5.5546875" style="112" customWidth="1"/>
    <col min="10" max="10" width="7" style="112" customWidth="1"/>
    <col min="11" max="12" width="5.5546875" style="112" customWidth="1"/>
    <col min="13" max="13" width="14.5546875" style="112" customWidth="1"/>
    <col min="14" max="14" width="14.44140625" style="112" customWidth="1"/>
    <col min="15" max="15" width="12.33203125" style="112" customWidth="1"/>
    <col min="16" max="17" width="18.33203125" style="112" customWidth="1"/>
    <col min="18" max="18" width="16.5546875" style="112" customWidth="1"/>
    <col min="19" max="19" width="12.5546875" style="112" customWidth="1"/>
    <col min="20" max="20" width="11.44140625" style="112" hidden="1" customWidth="1"/>
    <col min="21" max="21" width="8" style="112" hidden="1" customWidth="1"/>
    <col min="22" max="22" width="7.77734375" style="112" hidden="1" customWidth="1"/>
    <col min="23" max="23" width="12" style="112" hidden="1" customWidth="1"/>
    <col min="24" max="24" width="14.88671875" style="112" hidden="1" customWidth="1"/>
    <col min="25" max="25" width="12.33203125" style="112" hidden="1" customWidth="1"/>
    <col min="26" max="26" width="13.88671875" style="112" hidden="1" customWidth="1"/>
    <col min="27" max="27" width="53.88671875" style="112" customWidth="1"/>
    <col min="28" max="16384" width="11.44140625" style="112"/>
  </cols>
  <sheetData>
    <row r="1" spans="1:26" ht="24" customHeight="1" x14ac:dyDescent="0.25">
      <c r="B1" s="113" t="s">
        <v>46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5"/>
      <c r="S1" s="116"/>
    </row>
    <row r="2" spans="1:26" ht="24" customHeight="1" thickBot="1" x14ac:dyDescent="0.3"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  <c r="S2" s="116"/>
    </row>
    <row r="3" spans="1:26" ht="24" customHeight="1" thickBot="1" x14ac:dyDescent="0.3">
      <c r="B3" s="120" t="s">
        <v>62</v>
      </c>
      <c r="C3" s="120"/>
      <c r="D3" s="120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08" t="s">
        <v>43</v>
      </c>
      <c r="R3" s="42"/>
      <c r="S3" s="116"/>
    </row>
    <row r="4" spans="1:26" s="121" customFormat="1" ht="24" customHeight="1" thickBot="1" x14ac:dyDescent="0.35">
      <c r="B4" s="120" t="s">
        <v>4</v>
      </c>
      <c r="C4" s="120"/>
      <c r="D4" s="120"/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  <c r="S4" s="122"/>
    </row>
    <row r="5" spans="1:26" s="121" customFormat="1" ht="24" customHeight="1" thickBot="1" x14ac:dyDescent="0.45">
      <c r="B5" s="123"/>
      <c r="C5" s="123"/>
      <c r="D5" s="123"/>
      <c r="E5" s="124"/>
      <c r="F5" s="124"/>
      <c r="G5" s="124"/>
      <c r="H5" s="124"/>
      <c r="I5" s="109" t="s">
        <v>42</v>
      </c>
      <c r="J5" s="110"/>
      <c r="K5" s="110"/>
      <c r="L5" s="111"/>
      <c r="M5" s="108">
        <v>2025</v>
      </c>
      <c r="N5" s="124"/>
      <c r="O5" s="124"/>
      <c r="P5" s="124"/>
      <c r="Q5" s="125"/>
      <c r="R5" s="125"/>
      <c r="S5" s="122"/>
    </row>
    <row r="6" spans="1:26" s="126" customFormat="1" ht="19.95" customHeight="1" thickBot="1" x14ac:dyDescent="0.3">
      <c r="B6" s="127" t="s">
        <v>47</v>
      </c>
      <c r="C6" s="127"/>
      <c r="D6" s="127"/>
      <c r="E6" s="127"/>
      <c r="F6" s="127"/>
      <c r="G6" s="127"/>
      <c r="H6" s="127"/>
      <c r="I6" s="127"/>
      <c r="J6" s="128"/>
      <c r="K6" s="128"/>
      <c r="L6" s="128"/>
      <c r="M6" s="128"/>
      <c r="N6" s="128"/>
      <c r="O6" s="128"/>
      <c r="P6" s="128"/>
      <c r="Q6" s="129"/>
      <c r="R6" s="116"/>
    </row>
    <row r="7" spans="1:26" s="138" customFormat="1" ht="13.8" thickBot="1" x14ac:dyDescent="0.3">
      <c r="A7" s="130"/>
      <c r="B7" s="131" t="s">
        <v>11</v>
      </c>
      <c r="C7" s="131" t="s">
        <v>12</v>
      </c>
      <c r="D7" s="131" t="s">
        <v>13</v>
      </c>
      <c r="E7" s="131" t="s">
        <v>14</v>
      </c>
      <c r="F7" s="132" t="s">
        <v>15</v>
      </c>
      <c r="G7" s="133"/>
      <c r="H7" s="131" t="s">
        <v>16</v>
      </c>
      <c r="I7" s="132" t="s">
        <v>17</v>
      </c>
      <c r="J7" s="133"/>
      <c r="K7" s="132" t="s">
        <v>18</v>
      </c>
      <c r="L7" s="133"/>
      <c r="M7" s="131" t="s">
        <v>19</v>
      </c>
      <c r="N7" s="131" t="s">
        <v>20</v>
      </c>
      <c r="O7" s="131" t="s">
        <v>21</v>
      </c>
      <c r="P7" s="131" t="s">
        <v>22</v>
      </c>
      <c r="Q7" s="131" t="s">
        <v>63</v>
      </c>
      <c r="R7" s="131" t="s">
        <v>64</v>
      </c>
      <c r="S7" s="134"/>
      <c r="T7" s="135" t="s">
        <v>25</v>
      </c>
      <c r="U7" s="136"/>
      <c r="V7" s="136"/>
      <c r="W7" s="136"/>
      <c r="X7" s="136"/>
      <c r="Y7" s="136"/>
      <c r="Z7" s="137"/>
    </row>
    <row r="8" spans="1:26" ht="84" customHeight="1" thickBot="1" x14ac:dyDescent="0.3">
      <c r="A8" s="139"/>
      <c r="B8" s="140" t="s">
        <v>48</v>
      </c>
      <c r="C8" s="141" t="s">
        <v>6</v>
      </c>
      <c r="D8" s="141" t="s">
        <v>7</v>
      </c>
      <c r="E8" s="140" t="s">
        <v>34</v>
      </c>
      <c r="F8" s="140" t="s">
        <v>26</v>
      </c>
      <c r="G8" s="140"/>
      <c r="H8" s="142" t="s">
        <v>35</v>
      </c>
      <c r="I8" s="140" t="s">
        <v>30</v>
      </c>
      <c r="J8" s="140"/>
      <c r="K8" s="140" t="s">
        <v>44</v>
      </c>
      <c r="L8" s="140"/>
      <c r="M8" s="143" t="s">
        <v>10</v>
      </c>
      <c r="N8" s="144"/>
      <c r="O8" s="144"/>
      <c r="P8" s="144"/>
      <c r="Q8" s="144"/>
      <c r="R8" s="145" t="s">
        <v>40</v>
      </c>
      <c r="S8" s="116"/>
      <c r="T8" s="146"/>
      <c r="U8" s="147"/>
      <c r="V8" s="147"/>
      <c r="W8" s="147"/>
      <c r="X8" s="148" t="s">
        <v>39</v>
      </c>
      <c r="Y8" s="149">
        <v>365</v>
      </c>
      <c r="Z8" s="150"/>
    </row>
    <row r="9" spans="1:26" ht="123" customHeight="1" thickBot="1" x14ac:dyDescent="0.3">
      <c r="A9" s="151"/>
      <c r="B9" s="152"/>
      <c r="C9" s="153"/>
      <c r="D9" s="153"/>
      <c r="E9" s="153"/>
      <c r="F9" s="154" t="s">
        <v>27</v>
      </c>
      <c r="G9" s="155" t="s">
        <v>28</v>
      </c>
      <c r="H9" s="156"/>
      <c r="I9" s="157" t="s">
        <v>8</v>
      </c>
      <c r="J9" s="158" t="s">
        <v>9</v>
      </c>
      <c r="K9" s="159" t="s">
        <v>8</v>
      </c>
      <c r="L9" s="158" t="s">
        <v>9</v>
      </c>
      <c r="M9" s="160" t="s">
        <v>49</v>
      </c>
      <c r="N9" s="160" t="s">
        <v>50</v>
      </c>
      <c r="O9" s="160" t="s">
        <v>51</v>
      </c>
      <c r="P9" s="160" t="s">
        <v>66</v>
      </c>
      <c r="Q9" s="161" t="s">
        <v>52</v>
      </c>
      <c r="R9" s="162"/>
      <c r="S9" s="163"/>
      <c r="T9" s="164" t="s">
        <v>23</v>
      </c>
      <c r="U9" s="165" t="s">
        <v>41</v>
      </c>
      <c r="V9" s="166" t="s">
        <v>24</v>
      </c>
      <c r="W9" s="166" t="s">
        <v>36</v>
      </c>
      <c r="X9" s="167" t="s">
        <v>65</v>
      </c>
      <c r="Y9" s="168" t="s">
        <v>45</v>
      </c>
      <c r="Z9" s="169" t="s">
        <v>37</v>
      </c>
    </row>
    <row r="10" spans="1:26" x14ac:dyDescent="0.25">
      <c r="A10" s="170">
        <v>1</v>
      </c>
      <c r="B10" s="49"/>
      <c r="C10" s="43"/>
      <c r="D10" s="7"/>
      <c r="E10" s="7"/>
      <c r="F10" s="10"/>
      <c r="G10" s="11"/>
      <c r="H10" s="37">
        <f t="shared" ref="H10:H17" si="0">IF(DATEDIF(F10,G10,"d")&gt;0,DATEDIF(F10,G10,"d")+1,0)</f>
        <v>0</v>
      </c>
      <c r="I10" s="171">
        <v>39</v>
      </c>
      <c r="J10" s="172">
        <v>50</v>
      </c>
      <c r="K10" s="16"/>
      <c r="L10" s="2"/>
      <c r="M10" s="19"/>
      <c r="N10" s="38">
        <f t="shared" ref="N10:N17" si="1">IF(V10=0,0,((V10/T10/$Y$8*H10*W10)))</f>
        <v>0</v>
      </c>
      <c r="O10" s="19"/>
      <c r="P10" s="20">
        <f t="shared" ref="P10:P17" si="2">IF(V10=0,0,((V10/T10/$Y$8*H10*X10)))</f>
        <v>0</v>
      </c>
      <c r="Q10" s="20">
        <f t="shared" ref="Q10:Q17" si="3">IF(V10=0,0,((V10/T10/$Y$8*H10*Y10)))</f>
        <v>0</v>
      </c>
      <c r="R10" s="46"/>
      <c r="S10" s="173"/>
      <c r="T10" s="21">
        <f t="shared" ref="T10:T17" si="4">I10*60+J10</f>
        <v>2390</v>
      </c>
      <c r="U10" s="32">
        <f>T10/5</f>
        <v>478</v>
      </c>
      <c r="V10" s="22">
        <f t="shared" ref="V10:V17" si="5">IF((K10*60+L10)&lt;T10,(K10*60)+L10,T10)</f>
        <v>0</v>
      </c>
      <c r="W10" s="29">
        <v>54200</v>
      </c>
      <c r="X10" s="29">
        <f>IF(N10&gt;0,8000,0)</f>
        <v>0</v>
      </c>
      <c r="Y10" s="30">
        <f t="shared" ref="Y10:Y17" si="6">IF(N10&gt;0,2000,0)</f>
        <v>0</v>
      </c>
      <c r="Z10" s="23">
        <f t="shared" ref="Z10:Z17" si="7">(H10/$Y$8)*(V10/T10)</f>
        <v>0</v>
      </c>
    </row>
    <row r="11" spans="1:26" x14ac:dyDescent="0.25">
      <c r="A11" s="174">
        <v>2</v>
      </c>
      <c r="B11" s="50"/>
      <c r="C11" s="44"/>
      <c r="D11" s="8"/>
      <c r="E11" s="8"/>
      <c r="F11" s="12"/>
      <c r="G11" s="13"/>
      <c r="H11" s="37">
        <f t="shared" si="0"/>
        <v>0</v>
      </c>
      <c r="I11" s="175">
        <v>39</v>
      </c>
      <c r="J11" s="176">
        <v>50</v>
      </c>
      <c r="K11" s="17"/>
      <c r="L11" s="3"/>
      <c r="M11" s="19"/>
      <c r="N11" s="38">
        <f t="shared" si="1"/>
        <v>0</v>
      </c>
      <c r="O11" s="19"/>
      <c r="P11" s="20">
        <f t="shared" si="2"/>
        <v>0</v>
      </c>
      <c r="Q11" s="20">
        <f t="shared" si="3"/>
        <v>0</v>
      </c>
      <c r="R11" s="47"/>
      <c r="S11" s="173"/>
      <c r="T11" s="21">
        <f t="shared" si="4"/>
        <v>2390</v>
      </c>
      <c r="U11" s="32">
        <f>T11/5</f>
        <v>478</v>
      </c>
      <c r="V11" s="22">
        <f t="shared" si="5"/>
        <v>0</v>
      </c>
      <c r="W11" s="29">
        <v>54200</v>
      </c>
      <c r="X11" s="29">
        <f t="shared" ref="X11:X17" si="8">IF(N11&gt;0,8000,0)</f>
        <v>0</v>
      </c>
      <c r="Y11" s="30">
        <f t="shared" si="6"/>
        <v>0</v>
      </c>
      <c r="Z11" s="23">
        <f t="shared" si="7"/>
        <v>0</v>
      </c>
    </row>
    <row r="12" spans="1:26" x14ac:dyDescent="0.25">
      <c r="A12" s="174">
        <v>3</v>
      </c>
      <c r="B12" s="50"/>
      <c r="C12" s="44"/>
      <c r="D12" s="8"/>
      <c r="E12" s="8"/>
      <c r="F12" s="12"/>
      <c r="G12" s="13"/>
      <c r="H12" s="37">
        <f t="shared" si="0"/>
        <v>0</v>
      </c>
      <c r="I12" s="175">
        <v>39</v>
      </c>
      <c r="J12" s="176">
        <v>50</v>
      </c>
      <c r="K12" s="17"/>
      <c r="L12" s="3"/>
      <c r="M12" s="19"/>
      <c r="N12" s="38">
        <f t="shared" si="1"/>
        <v>0</v>
      </c>
      <c r="O12" s="19"/>
      <c r="P12" s="20">
        <f t="shared" si="2"/>
        <v>0</v>
      </c>
      <c r="Q12" s="20">
        <f t="shared" si="3"/>
        <v>0</v>
      </c>
      <c r="R12" s="47"/>
      <c r="S12" s="173"/>
      <c r="T12" s="21">
        <f t="shared" si="4"/>
        <v>2390</v>
      </c>
      <c r="U12" s="32">
        <f t="shared" ref="U12:U16" si="9">T12/5</f>
        <v>478</v>
      </c>
      <c r="V12" s="22">
        <f t="shared" si="5"/>
        <v>0</v>
      </c>
      <c r="W12" s="29">
        <v>54200</v>
      </c>
      <c r="X12" s="29">
        <f t="shared" si="8"/>
        <v>0</v>
      </c>
      <c r="Y12" s="30">
        <f t="shared" si="6"/>
        <v>0</v>
      </c>
      <c r="Z12" s="23">
        <f t="shared" si="7"/>
        <v>0</v>
      </c>
    </row>
    <row r="13" spans="1:26" x14ac:dyDescent="0.25">
      <c r="A13" s="174">
        <v>4</v>
      </c>
      <c r="B13" s="50"/>
      <c r="C13" s="44"/>
      <c r="D13" s="8"/>
      <c r="E13" s="8"/>
      <c r="F13" s="12"/>
      <c r="G13" s="13"/>
      <c r="H13" s="37">
        <f t="shared" si="0"/>
        <v>0</v>
      </c>
      <c r="I13" s="175">
        <v>39</v>
      </c>
      <c r="J13" s="176">
        <v>50</v>
      </c>
      <c r="K13" s="17"/>
      <c r="L13" s="3"/>
      <c r="M13" s="19"/>
      <c r="N13" s="38">
        <f t="shared" si="1"/>
        <v>0</v>
      </c>
      <c r="O13" s="19"/>
      <c r="P13" s="20">
        <f t="shared" si="2"/>
        <v>0</v>
      </c>
      <c r="Q13" s="20">
        <f t="shared" si="3"/>
        <v>0</v>
      </c>
      <c r="R13" s="47"/>
      <c r="S13" s="173"/>
      <c r="T13" s="21">
        <f t="shared" si="4"/>
        <v>2390</v>
      </c>
      <c r="U13" s="32">
        <f t="shared" si="9"/>
        <v>478</v>
      </c>
      <c r="V13" s="22">
        <f t="shared" si="5"/>
        <v>0</v>
      </c>
      <c r="W13" s="29">
        <v>54200</v>
      </c>
      <c r="X13" s="29">
        <f t="shared" si="8"/>
        <v>0</v>
      </c>
      <c r="Y13" s="30">
        <f t="shared" si="6"/>
        <v>0</v>
      </c>
      <c r="Z13" s="23">
        <f t="shared" si="7"/>
        <v>0</v>
      </c>
    </row>
    <row r="14" spans="1:26" ht="13.35" customHeight="1" x14ac:dyDescent="0.25">
      <c r="A14" s="174">
        <v>5</v>
      </c>
      <c r="B14" s="50"/>
      <c r="C14" s="44"/>
      <c r="D14" s="8"/>
      <c r="E14" s="8"/>
      <c r="F14" s="12"/>
      <c r="G14" s="13"/>
      <c r="H14" s="37">
        <f t="shared" si="0"/>
        <v>0</v>
      </c>
      <c r="I14" s="175">
        <v>39</v>
      </c>
      <c r="J14" s="176">
        <v>50</v>
      </c>
      <c r="K14" s="17"/>
      <c r="L14" s="3"/>
      <c r="M14" s="19"/>
      <c r="N14" s="38">
        <f t="shared" si="1"/>
        <v>0</v>
      </c>
      <c r="O14" s="19"/>
      <c r="P14" s="20">
        <f t="shared" si="2"/>
        <v>0</v>
      </c>
      <c r="Q14" s="20">
        <f t="shared" si="3"/>
        <v>0</v>
      </c>
      <c r="R14" s="47"/>
      <c r="S14" s="173"/>
      <c r="T14" s="21">
        <f t="shared" si="4"/>
        <v>2390</v>
      </c>
      <c r="U14" s="32">
        <f t="shared" si="9"/>
        <v>478</v>
      </c>
      <c r="V14" s="22">
        <f t="shared" si="5"/>
        <v>0</v>
      </c>
      <c r="W14" s="29">
        <v>54200</v>
      </c>
      <c r="X14" s="29">
        <f t="shared" si="8"/>
        <v>0</v>
      </c>
      <c r="Y14" s="30">
        <f t="shared" si="6"/>
        <v>0</v>
      </c>
      <c r="Z14" s="23">
        <f t="shared" si="7"/>
        <v>0</v>
      </c>
    </row>
    <row r="15" spans="1:26" x14ac:dyDescent="0.25">
      <c r="A15" s="174">
        <v>6</v>
      </c>
      <c r="B15" s="50"/>
      <c r="C15" s="44"/>
      <c r="D15" s="8"/>
      <c r="E15" s="8"/>
      <c r="F15" s="12"/>
      <c r="G15" s="13"/>
      <c r="H15" s="37">
        <f t="shared" si="0"/>
        <v>0</v>
      </c>
      <c r="I15" s="175">
        <v>39</v>
      </c>
      <c r="J15" s="176">
        <v>50</v>
      </c>
      <c r="K15" s="17"/>
      <c r="L15" s="3"/>
      <c r="M15" s="19"/>
      <c r="N15" s="38">
        <f t="shared" si="1"/>
        <v>0</v>
      </c>
      <c r="O15" s="19"/>
      <c r="P15" s="20">
        <f t="shared" si="2"/>
        <v>0</v>
      </c>
      <c r="Q15" s="20">
        <f t="shared" si="3"/>
        <v>0</v>
      </c>
      <c r="R15" s="47"/>
      <c r="S15" s="173"/>
      <c r="T15" s="21">
        <f t="shared" si="4"/>
        <v>2390</v>
      </c>
      <c r="U15" s="32">
        <f t="shared" si="9"/>
        <v>478</v>
      </c>
      <c r="V15" s="22">
        <f t="shared" si="5"/>
        <v>0</v>
      </c>
      <c r="W15" s="29">
        <v>54200</v>
      </c>
      <c r="X15" s="29">
        <f t="shared" si="8"/>
        <v>0</v>
      </c>
      <c r="Y15" s="30">
        <f t="shared" si="6"/>
        <v>0</v>
      </c>
      <c r="Z15" s="23">
        <f t="shared" si="7"/>
        <v>0</v>
      </c>
    </row>
    <row r="16" spans="1:26" ht="13.35" customHeight="1" x14ac:dyDescent="0.25">
      <c r="A16" s="174">
        <v>7</v>
      </c>
      <c r="B16" s="50"/>
      <c r="C16" s="44"/>
      <c r="D16" s="8"/>
      <c r="E16" s="8"/>
      <c r="F16" s="12"/>
      <c r="G16" s="13"/>
      <c r="H16" s="37">
        <f t="shared" si="0"/>
        <v>0</v>
      </c>
      <c r="I16" s="175">
        <v>39</v>
      </c>
      <c r="J16" s="176">
        <v>50</v>
      </c>
      <c r="K16" s="17"/>
      <c r="L16" s="3"/>
      <c r="M16" s="19"/>
      <c r="N16" s="38">
        <f t="shared" si="1"/>
        <v>0</v>
      </c>
      <c r="O16" s="19"/>
      <c r="P16" s="20">
        <f t="shared" si="2"/>
        <v>0</v>
      </c>
      <c r="Q16" s="20">
        <f t="shared" si="3"/>
        <v>0</v>
      </c>
      <c r="R16" s="47"/>
      <c r="S16" s="173"/>
      <c r="T16" s="21">
        <f t="shared" si="4"/>
        <v>2390</v>
      </c>
      <c r="U16" s="32">
        <f t="shared" si="9"/>
        <v>478</v>
      </c>
      <c r="V16" s="22">
        <f t="shared" si="5"/>
        <v>0</v>
      </c>
      <c r="W16" s="29">
        <v>54200</v>
      </c>
      <c r="X16" s="29">
        <f t="shared" si="8"/>
        <v>0</v>
      </c>
      <c r="Y16" s="30">
        <f t="shared" si="6"/>
        <v>0</v>
      </c>
      <c r="Z16" s="23">
        <f t="shared" si="7"/>
        <v>0</v>
      </c>
    </row>
    <row r="17" spans="1:26" ht="13.35" customHeight="1" thickBot="1" x14ac:dyDescent="0.3">
      <c r="A17" s="177">
        <v>8</v>
      </c>
      <c r="B17" s="51"/>
      <c r="C17" s="45"/>
      <c r="D17" s="9"/>
      <c r="E17" s="9"/>
      <c r="F17" s="14"/>
      <c r="G17" s="15"/>
      <c r="H17" s="39">
        <f t="shared" si="0"/>
        <v>0</v>
      </c>
      <c r="I17" s="178">
        <v>39</v>
      </c>
      <c r="J17" s="179">
        <v>50</v>
      </c>
      <c r="K17" s="18"/>
      <c r="L17" s="4"/>
      <c r="M17" s="19"/>
      <c r="N17" s="38">
        <f t="shared" si="1"/>
        <v>0</v>
      </c>
      <c r="O17" s="19"/>
      <c r="P17" s="20">
        <f t="shared" si="2"/>
        <v>0</v>
      </c>
      <c r="Q17" s="20">
        <f t="shared" si="3"/>
        <v>0</v>
      </c>
      <c r="R17" s="48"/>
      <c r="T17" s="24">
        <f t="shared" si="4"/>
        <v>2390</v>
      </c>
      <c r="U17" s="33">
        <f>T17/5</f>
        <v>478</v>
      </c>
      <c r="V17" s="25">
        <f t="shared" si="5"/>
        <v>0</v>
      </c>
      <c r="W17" s="180">
        <v>54200</v>
      </c>
      <c r="X17" s="29">
        <f t="shared" si="8"/>
        <v>0</v>
      </c>
      <c r="Y17" s="31">
        <f t="shared" si="6"/>
        <v>0</v>
      </c>
      <c r="Z17" s="23">
        <f t="shared" si="7"/>
        <v>0</v>
      </c>
    </row>
    <row r="18" spans="1:26" ht="26.7" customHeight="1" thickBot="1" x14ac:dyDescent="0.3">
      <c r="A18" s="181"/>
      <c r="B18" s="182" t="s">
        <v>69</v>
      </c>
      <c r="C18" s="183"/>
      <c r="D18" s="183"/>
      <c r="E18" s="183"/>
      <c r="F18" s="183"/>
      <c r="G18" s="183"/>
      <c r="H18" s="183"/>
      <c r="I18" s="183"/>
      <c r="J18" s="183"/>
      <c r="K18" s="184"/>
      <c r="L18" s="185" t="s">
        <v>32</v>
      </c>
      <c r="M18" s="185"/>
      <c r="N18" s="40">
        <f>SUM(N10:N17)</f>
        <v>0</v>
      </c>
      <c r="O18" s="41">
        <f>SUM(O10:O17)</f>
        <v>0</v>
      </c>
      <c r="P18" s="40">
        <f>SUM(P10:P17)</f>
        <v>0</v>
      </c>
      <c r="Q18" s="40">
        <f>SUM(Q10:Q17)</f>
        <v>0</v>
      </c>
      <c r="R18" s="186"/>
      <c r="T18" s="181"/>
      <c r="U18" s="181"/>
      <c r="V18" s="181"/>
      <c r="W18" s="181"/>
      <c r="Y18" s="243" t="s">
        <v>38</v>
      </c>
      <c r="Z18" s="244">
        <f>SUM(Z10:Z17)</f>
        <v>0</v>
      </c>
    </row>
    <row r="19" spans="1:26" s="126" customFormat="1" ht="15.6" customHeight="1" thickBot="1" x14ac:dyDescent="0.3">
      <c r="B19" s="187" t="s">
        <v>61</v>
      </c>
      <c r="C19" s="188"/>
      <c r="D19" s="188"/>
      <c r="E19" s="188"/>
      <c r="F19" s="188"/>
      <c r="G19" s="188"/>
      <c r="H19" s="188"/>
      <c r="I19" s="188"/>
      <c r="J19" s="188"/>
      <c r="K19" s="129"/>
      <c r="L19" s="129"/>
      <c r="M19" s="189"/>
      <c r="N19" s="189"/>
      <c r="O19" s="189"/>
      <c r="P19" s="189"/>
      <c r="Q19" s="189"/>
      <c r="R19" s="5">
        <f>SUM(M10:M17)</f>
        <v>0</v>
      </c>
    </row>
    <row r="20" spans="1:26" s="126" customFormat="1" ht="15.6" customHeight="1" thickBot="1" x14ac:dyDescent="0.3">
      <c r="B20" s="187" t="s">
        <v>67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0"/>
      <c r="Q20" s="190"/>
      <c r="R20" s="6"/>
      <c r="W20" s="190"/>
      <c r="X20" s="191"/>
      <c r="Y20" s="190"/>
      <c r="Z20" s="190"/>
    </row>
    <row r="21" spans="1:26" s="126" customFormat="1" ht="15.6" customHeight="1" thickBot="1" x14ac:dyDescent="0.3">
      <c r="B21" s="187" t="s">
        <v>29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92"/>
      <c r="O21" s="192"/>
      <c r="P21" s="192"/>
      <c r="Q21" s="190"/>
      <c r="R21" s="6"/>
      <c r="W21" s="191"/>
      <c r="X21" s="191"/>
      <c r="Y21" s="191"/>
      <c r="Z21" s="190"/>
    </row>
    <row r="22" spans="1:26" s="126" customFormat="1" ht="15.6" customHeight="1" thickBot="1" x14ac:dyDescent="0.3">
      <c r="B22" s="193" t="s">
        <v>47</v>
      </c>
      <c r="C22" s="194"/>
      <c r="D22" s="195"/>
      <c r="E22" s="195"/>
      <c r="F22" s="195"/>
      <c r="G22" s="196"/>
      <c r="H22" s="196"/>
      <c r="I22" s="196"/>
      <c r="J22" s="196"/>
      <c r="K22" s="196"/>
      <c r="L22" s="196"/>
      <c r="M22" s="196"/>
      <c r="N22" s="197"/>
      <c r="O22" s="197"/>
      <c r="P22" s="197"/>
      <c r="Q22" s="197"/>
      <c r="R22" s="5">
        <f>SUM(R19:R21)</f>
        <v>0</v>
      </c>
      <c r="S22" s="198"/>
      <c r="W22" s="190"/>
      <c r="X22" s="190"/>
      <c r="Y22" s="190"/>
      <c r="Z22" s="190"/>
    </row>
    <row r="23" spans="1:26" x14ac:dyDescent="0.25">
      <c r="B23" s="199"/>
      <c r="C23" s="199"/>
      <c r="D23" s="199"/>
      <c r="E23" s="199"/>
      <c r="F23" s="199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1"/>
    </row>
    <row r="24" spans="1:26" s="126" customFormat="1" ht="17.399999999999999" x14ac:dyDescent="0.25">
      <c r="B24" s="202" t="s">
        <v>53</v>
      </c>
      <c r="C24" s="202"/>
      <c r="D24" s="203"/>
      <c r="E24" s="203"/>
      <c r="F24" s="203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5"/>
    </row>
    <row r="25" spans="1:26" s="126" customFormat="1" ht="15" customHeight="1" thickBot="1" x14ac:dyDescent="0.3">
      <c r="B25" s="192" t="s">
        <v>54</v>
      </c>
      <c r="C25" s="192"/>
      <c r="D25" s="192"/>
      <c r="E25" s="192"/>
      <c r="F25" s="192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5"/>
    </row>
    <row r="26" spans="1:26" s="126" customFormat="1" ht="15" customHeight="1" thickBot="1" x14ac:dyDescent="0.3">
      <c r="B26" s="206" t="s">
        <v>5</v>
      </c>
      <c r="C26" s="207"/>
      <c r="D26" s="207"/>
      <c r="E26" s="206" t="s">
        <v>3</v>
      </c>
      <c r="F26" s="207"/>
      <c r="G26" s="207"/>
      <c r="H26" s="207"/>
      <c r="I26" s="207"/>
      <c r="J26" s="207"/>
      <c r="K26" s="207"/>
      <c r="L26" s="208"/>
      <c r="M26" s="209" t="s">
        <v>2</v>
      </c>
      <c r="N26" s="210"/>
      <c r="O26" s="211"/>
      <c r="P26" s="204"/>
      <c r="Q26" s="129"/>
      <c r="R26" s="205"/>
    </row>
    <row r="27" spans="1:26" s="126" customFormat="1" ht="15" customHeight="1" x14ac:dyDescent="0.25">
      <c r="B27" s="97"/>
      <c r="C27" s="98"/>
      <c r="D27" s="98"/>
      <c r="E27" s="97"/>
      <c r="F27" s="98"/>
      <c r="G27" s="98"/>
      <c r="H27" s="98"/>
      <c r="I27" s="98"/>
      <c r="J27" s="98"/>
      <c r="K27" s="98"/>
      <c r="L27" s="103"/>
      <c r="M27" s="101"/>
      <c r="N27" s="102"/>
      <c r="O27" s="212"/>
      <c r="P27" s="204"/>
      <c r="Q27" s="129"/>
      <c r="R27" s="205"/>
    </row>
    <row r="28" spans="1:26" s="126" customFormat="1" ht="15" customHeight="1" thickBot="1" x14ac:dyDescent="0.3">
      <c r="B28" s="93"/>
      <c r="C28" s="94"/>
      <c r="D28" s="94"/>
      <c r="E28" s="104"/>
      <c r="F28" s="105"/>
      <c r="G28" s="105"/>
      <c r="H28" s="105"/>
      <c r="I28" s="105"/>
      <c r="J28" s="105"/>
      <c r="K28" s="105"/>
      <c r="L28" s="106"/>
      <c r="M28" s="59"/>
      <c r="N28" s="60"/>
      <c r="O28" s="212"/>
      <c r="P28" s="204"/>
      <c r="Q28" s="129"/>
      <c r="R28" s="205"/>
    </row>
    <row r="29" spans="1:26" s="126" customFormat="1" ht="15" customHeight="1" thickBot="1" x14ac:dyDescent="0.3">
      <c r="B29" s="95"/>
      <c r="C29" s="96"/>
      <c r="D29" s="96"/>
      <c r="E29" s="95"/>
      <c r="F29" s="96"/>
      <c r="G29" s="96"/>
      <c r="H29" s="96"/>
      <c r="I29" s="96"/>
      <c r="J29" s="96"/>
      <c r="K29" s="96"/>
      <c r="L29" s="107"/>
      <c r="M29" s="61"/>
      <c r="N29" s="62"/>
      <c r="O29" s="213"/>
      <c r="P29" s="213"/>
      <c r="Q29" s="213"/>
      <c r="R29" s="1">
        <f>SUM(I27:N29)</f>
        <v>0</v>
      </c>
    </row>
    <row r="30" spans="1:26" s="126" customFormat="1" ht="15" customHeight="1" x14ac:dyDescent="0.25">
      <c r="B30" s="214"/>
      <c r="C30" s="214"/>
      <c r="D30" s="214"/>
      <c r="E30" s="214"/>
      <c r="F30" s="215"/>
      <c r="G30" s="215"/>
      <c r="H30" s="215"/>
      <c r="I30" s="216"/>
      <c r="J30" s="216"/>
      <c r="K30" s="215"/>
      <c r="L30" s="215"/>
      <c r="M30" s="215"/>
      <c r="N30" s="215"/>
      <c r="O30" s="215"/>
      <c r="P30" s="216"/>
      <c r="Q30" s="215"/>
      <c r="R30" s="217"/>
    </row>
    <row r="31" spans="1:26" s="126" customFormat="1" ht="15" customHeight="1" thickBot="1" x14ac:dyDescent="0.3">
      <c r="B31" s="192" t="s">
        <v>55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0"/>
      <c r="Q31" s="190"/>
      <c r="R31" s="190"/>
    </row>
    <row r="32" spans="1:26" s="126" customFormat="1" ht="15" customHeight="1" thickBot="1" x14ac:dyDescent="0.3">
      <c r="B32" s="218" t="s">
        <v>0</v>
      </c>
      <c r="C32" s="209"/>
      <c r="D32" s="219"/>
      <c r="E32" s="220" t="s">
        <v>1</v>
      </c>
      <c r="F32" s="221"/>
      <c r="G32" s="221"/>
      <c r="H32" s="222"/>
      <c r="I32" s="223" t="s">
        <v>31</v>
      </c>
      <c r="J32" s="209"/>
      <c r="K32" s="209"/>
      <c r="L32" s="209"/>
      <c r="M32" s="209"/>
      <c r="N32" s="210"/>
      <c r="O32" s="209" t="s">
        <v>33</v>
      </c>
      <c r="P32" s="209"/>
      <c r="Q32" s="224" t="s">
        <v>2</v>
      </c>
      <c r="R32" s="225"/>
    </row>
    <row r="33" spans="2:19" s="126" customFormat="1" ht="15" customHeight="1" x14ac:dyDescent="0.25">
      <c r="B33" s="63"/>
      <c r="C33" s="64"/>
      <c r="D33" s="65"/>
      <c r="E33" s="75"/>
      <c r="F33" s="76"/>
      <c r="G33" s="76"/>
      <c r="H33" s="77"/>
      <c r="I33" s="90"/>
      <c r="J33" s="91"/>
      <c r="K33" s="91"/>
      <c r="L33" s="91"/>
      <c r="M33" s="91"/>
      <c r="N33" s="92"/>
      <c r="O33" s="99"/>
      <c r="P33" s="100"/>
      <c r="Q33" s="26"/>
      <c r="R33" s="226"/>
    </row>
    <row r="34" spans="2:19" s="126" customFormat="1" ht="15" customHeight="1" x14ac:dyDescent="0.25">
      <c r="B34" s="66"/>
      <c r="C34" s="67"/>
      <c r="D34" s="68"/>
      <c r="E34" s="78"/>
      <c r="F34" s="79"/>
      <c r="G34" s="79"/>
      <c r="H34" s="80"/>
      <c r="I34" s="84"/>
      <c r="J34" s="85"/>
      <c r="K34" s="85"/>
      <c r="L34" s="85"/>
      <c r="M34" s="85"/>
      <c r="N34" s="86"/>
      <c r="O34" s="52"/>
      <c r="P34" s="53"/>
      <c r="Q34" s="27"/>
      <c r="R34" s="226"/>
    </row>
    <row r="35" spans="2:19" s="126" customFormat="1" ht="15" customHeight="1" thickBot="1" x14ac:dyDescent="0.3">
      <c r="B35" s="72"/>
      <c r="C35" s="73"/>
      <c r="D35" s="74"/>
      <c r="E35" s="78"/>
      <c r="F35" s="79"/>
      <c r="G35" s="79"/>
      <c r="H35" s="80"/>
      <c r="I35" s="84"/>
      <c r="J35" s="85"/>
      <c r="K35" s="85"/>
      <c r="L35" s="85"/>
      <c r="M35" s="85"/>
      <c r="N35" s="86"/>
      <c r="O35" s="52"/>
      <c r="P35" s="53"/>
      <c r="Q35" s="27"/>
      <c r="R35" s="226"/>
    </row>
    <row r="36" spans="2:19" s="126" customFormat="1" ht="15" customHeight="1" thickBot="1" x14ac:dyDescent="0.3">
      <c r="B36" s="69"/>
      <c r="C36" s="70"/>
      <c r="D36" s="71"/>
      <c r="E36" s="81"/>
      <c r="F36" s="82"/>
      <c r="G36" s="82"/>
      <c r="H36" s="83"/>
      <c r="I36" s="87"/>
      <c r="J36" s="88"/>
      <c r="K36" s="88"/>
      <c r="L36" s="88"/>
      <c r="M36" s="88"/>
      <c r="N36" s="89"/>
      <c r="O36" s="54"/>
      <c r="P36" s="55"/>
      <c r="Q36" s="28"/>
      <c r="R36" s="34">
        <f>SUM(Q33:Q36)</f>
        <v>0</v>
      </c>
    </row>
    <row r="37" spans="2:19" s="126" customFormat="1" ht="18" thickBot="1" x14ac:dyDescent="0.3">
      <c r="B37" s="227" t="s">
        <v>56</v>
      </c>
      <c r="C37" s="228"/>
      <c r="D37" s="229"/>
      <c r="E37" s="229"/>
      <c r="F37" s="230"/>
      <c r="G37" s="230"/>
      <c r="H37" s="230"/>
      <c r="I37" s="196"/>
      <c r="J37" s="196"/>
      <c r="K37" s="230"/>
      <c r="L37" s="230"/>
      <c r="M37" s="230"/>
      <c r="N37" s="230"/>
      <c r="O37" s="230"/>
      <c r="P37" s="196"/>
      <c r="Q37" s="230"/>
      <c r="R37" s="5">
        <f>R22-R29-R36-R44</f>
        <v>0</v>
      </c>
    </row>
    <row r="38" spans="2:19" x14ac:dyDescent="0.25">
      <c r="B38" s="214"/>
      <c r="C38" s="214"/>
      <c r="D38" s="214"/>
      <c r="E38" s="214"/>
      <c r="F38" s="215"/>
      <c r="G38" s="215"/>
      <c r="H38" s="215"/>
      <c r="I38" s="216"/>
      <c r="J38" s="216"/>
      <c r="K38" s="215"/>
      <c r="L38" s="215"/>
      <c r="M38" s="215"/>
      <c r="N38" s="215"/>
      <c r="O38" s="215"/>
      <c r="P38" s="216"/>
      <c r="Q38" s="215"/>
      <c r="R38" s="231"/>
    </row>
    <row r="39" spans="2:19" s="234" customFormat="1" ht="18" thickBot="1" x14ac:dyDescent="0.3">
      <c r="B39" s="232" t="s">
        <v>57</v>
      </c>
      <c r="C39" s="232"/>
      <c r="D39" s="232"/>
      <c r="E39" s="232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190"/>
    </row>
    <row r="40" spans="2:19" s="126" customFormat="1" ht="15" customHeight="1" thickBot="1" x14ac:dyDescent="0.3">
      <c r="B40" s="235" t="s">
        <v>58</v>
      </c>
      <c r="C40" s="235"/>
      <c r="D40" s="235"/>
      <c r="E40" s="235"/>
      <c r="F40" s="190"/>
      <c r="G40" s="190"/>
      <c r="H40" s="190"/>
      <c r="K40" s="190"/>
      <c r="L40" s="190"/>
      <c r="M40" s="190"/>
      <c r="N40" s="190"/>
      <c r="O40" s="190"/>
      <c r="P40" s="190"/>
      <c r="Q40" s="190"/>
      <c r="R40" s="35">
        <f>O18</f>
        <v>0</v>
      </c>
    </row>
    <row r="41" spans="2:19" s="126" customFormat="1" ht="15" customHeight="1" thickBot="1" x14ac:dyDescent="0.3">
      <c r="B41" s="235" t="s">
        <v>68</v>
      </c>
      <c r="C41" s="235"/>
      <c r="D41" s="235"/>
      <c r="E41" s="235"/>
      <c r="F41" s="190"/>
      <c r="G41" s="190"/>
      <c r="H41" s="190"/>
      <c r="K41" s="190"/>
      <c r="L41" s="190"/>
      <c r="M41" s="190"/>
      <c r="N41" s="190"/>
      <c r="O41" s="190"/>
      <c r="P41" s="190"/>
      <c r="Q41" s="190"/>
      <c r="R41" s="35">
        <f>IF(P18&gt;R20,R20,P18)</f>
        <v>0</v>
      </c>
    </row>
    <row r="42" spans="2:19" s="126" customFormat="1" ht="15" customHeight="1" thickBot="1" x14ac:dyDescent="0.3">
      <c r="B42" s="235" t="s">
        <v>59</v>
      </c>
      <c r="C42" s="235"/>
      <c r="D42" s="235"/>
      <c r="E42" s="235"/>
      <c r="F42" s="190"/>
      <c r="G42" s="190"/>
      <c r="H42" s="190"/>
      <c r="K42" s="190"/>
      <c r="L42" s="190"/>
      <c r="M42" s="190"/>
      <c r="N42" s="190"/>
      <c r="O42" s="190"/>
      <c r="P42" s="190"/>
      <c r="Q42" s="190"/>
      <c r="R42" s="35">
        <f>IF(Q18&gt;R21,R21,Q18)</f>
        <v>0</v>
      </c>
    </row>
    <row r="43" spans="2:19" ht="13.8" thickBot="1" x14ac:dyDescent="0.3"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7"/>
      <c r="R43" s="231"/>
    </row>
    <row r="44" spans="2:19" s="126" customFormat="1" ht="18" thickBot="1" x14ac:dyDescent="0.3">
      <c r="B44" s="238" t="s">
        <v>60</v>
      </c>
      <c r="C44" s="238"/>
      <c r="D44" s="238"/>
      <c r="E44" s="238"/>
      <c r="F44" s="238"/>
      <c r="G44" s="238"/>
      <c r="H44" s="238"/>
      <c r="I44" s="238"/>
      <c r="J44" s="238"/>
      <c r="K44" s="239"/>
      <c r="L44" s="239"/>
      <c r="M44" s="239"/>
      <c r="N44" s="239"/>
      <c r="O44" s="239"/>
      <c r="P44" s="239"/>
      <c r="Q44" s="239"/>
      <c r="R44" s="36">
        <f>SUM(R40:R42)</f>
        <v>0</v>
      </c>
    </row>
    <row r="45" spans="2:19" x14ac:dyDescent="0.25">
      <c r="D45" s="240"/>
      <c r="E45" s="241"/>
      <c r="F45" s="241"/>
      <c r="G45" s="241"/>
      <c r="H45" s="241"/>
      <c r="I45" s="241"/>
      <c r="J45" s="241"/>
      <c r="K45" s="241"/>
      <c r="L45" s="237"/>
      <c r="M45" s="237"/>
      <c r="N45" s="237"/>
      <c r="O45" s="237"/>
      <c r="P45" s="237"/>
      <c r="Q45" s="237"/>
      <c r="R45" s="237"/>
      <c r="S45" s="242"/>
    </row>
  </sheetData>
  <sheetProtection algorithmName="SHA-512" hashValue="lFcQ//sqpKXGvK75lvQB990YTW8sbXH/qyWEngX57vCfaYItOnEeRVTeP8nI31X8xu2esT9N8IQSztAW1c4r1A==" saltValue="bKmO3SxZzSafrTZorXpyZg==" spinCount="100000" sheet="1" selectLockedCells="1"/>
  <protectedRanges>
    <protectedRange sqref="B19:L19 D35 B33:D34 B36:D36 D10:L17 L18 N10:N17 B38:P38 D37:P37 E33:P36 Q33:Q38 B27:Q30 R20:R21" name="Bereich1"/>
    <protectedRange sqref="B18:I18 K18" name="Bereich1_1"/>
    <protectedRange sqref="E1" name="Bereich1_2_1"/>
  </protectedRanges>
  <mergeCells count="62">
    <mergeCell ref="O33:P33"/>
    <mergeCell ref="I5:L5"/>
    <mergeCell ref="O32:P32"/>
    <mergeCell ref="M26:N26"/>
    <mergeCell ref="E26:L26"/>
    <mergeCell ref="M27:N27"/>
    <mergeCell ref="E27:L27"/>
    <mergeCell ref="E28:L28"/>
    <mergeCell ref="E29:L29"/>
    <mergeCell ref="I36:N36"/>
    <mergeCell ref="I33:N33"/>
    <mergeCell ref="I32:N32"/>
    <mergeCell ref="B26:D26"/>
    <mergeCell ref="C8:C9"/>
    <mergeCell ref="B28:D28"/>
    <mergeCell ref="B29:D29"/>
    <mergeCell ref="B27:D27"/>
    <mergeCell ref="B44:J44"/>
    <mergeCell ref="B39:E39"/>
    <mergeCell ref="M28:N28"/>
    <mergeCell ref="M29:N29"/>
    <mergeCell ref="B32:D32"/>
    <mergeCell ref="B33:D33"/>
    <mergeCell ref="B34:D34"/>
    <mergeCell ref="B36:D36"/>
    <mergeCell ref="B35:D35"/>
    <mergeCell ref="E32:H32"/>
    <mergeCell ref="E33:H33"/>
    <mergeCell ref="E34:H34"/>
    <mergeCell ref="E35:H35"/>
    <mergeCell ref="E36:H36"/>
    <mergeCell ref="I34:N34"/>
    <mergeCell ref="I35:N35"/>
    <mergeCell ref="T7:Z7"/>
    <mergeCell ref="T8:W8"/>
    <mergeCell ref="L18:M18"/>
    <mergeCell ref="F7:G7"/>
    <mergeCell ref="F8:G8"/>
    <mergeCell ref="K7:L7"/>
    <mergeCell ref="I7:J7"/>
    <mergeCell ref="M8:Q8"/>
    <mergeCell ref="R8:R9"/>
    <mergeCell ref="K8:L8"/>
    <mergeCell ref="I8:J8"/>
    <mergeCell ref="H8:H9"/>
    <mergeCell ref="B18:K18"/>
    <mergeCell ref="O34:P34"/>
    <mergeCell ref="O35:P35"/>
    <mergeCell ref="O36:P36"/>
    <mergeCell ref="B1:R2"/>
    <mergeCell ref="A7:A9"/>
    <mergeCell ref="B4:D4"/>
    <mergeCell ref="B6:I6"/>
    <mergeCell ref="B3:D3"/>
    <mergeCell ref="E3:P3"/>
    <mergeCell ref="E4:R4"/>
    <mergeCell ref="B19:J19"/>
    <mergeCell ref="B21:M21"/>
    <mergeCell ref="B20:O20"/>
    <mergeCell ref="B8:B9"/>
    <mergeCell ref="D8:D9"/>
    <mergeCell ref="E8:E9"/>
  </mergeCells>
  <phoneticPr fontId="0" type="noConversion"/>
  <conditionalFormatting sqref="R40">
    <cfRule type="cellIs" dxfId="24" priority="39" operator="greaterThan">
      <formula>$N$18</formula>
    </cfRule>
  </conditionalFormatting>
  <conditionalFormatting sqref="O11">
    <cfRule type="cellIs" dxfId="23" priority="37" operator="greaterThan">
      <formula>M11</formula>
    </cfRule>
    <cfRule type="cellIs" dxfId="22" priority="38" operator="greaterThan">
      <formula>N11</formula>
    </cfRule>
  </conditionalFormatting>
  <conditionalFormatting sqref="O12">
    <cfRule type="cellIs" dxfId="21" priority="21" operator="greaterThan">
      <formula>M12</formula>
    </cfRule>
    <cfRule type="cellIs" dxfId="20" priority="22" operator="greaterThan">
      <formula>N12</formula>
    </cfRule>
  </conditionalFormatting>
  <conditionalFormatting sqref="O13">
    <cfRule type="cellIs" dxfId="19" priority="19" operator="greaterThan">
      <formula>M13</formula>
    </cfRule>
    <cfRule type="cellIs" dxfId="18" priority="20" operator="greaterThan">
      <formula>N13</formula>
    </cfRule>
  </conditionalFormatting>
  <conditionalFormatting sqref="O14">
    <cfRule type="cellIs" dxfId="17" priority="17" operator="greaterThan">
      <formula>M14</formula>
    </cfRule>
    <cfRule type="cellIs" dxfId="16" priority="18" operator="greaterThan">
      <formula>N14</formula>
    </cfRule>
  </conditionalFormatting>
  <conditionalFormatting sqref="O15">
    <cfRule type="cellIs" dxfId="15" priority="15" operator="greaterThan">
      <formula>M15</formula>
    </cfRule>
    <cfRule type="cellIs" dxfId="14" priority="16" operator="greaterThan">
      <formula>N15</formula>
    </cfRule>
  </conditionalFormatting>
  <conditionalFormatting sqref="O16">
    <cfRule type="cellIs" dxfId="13" priority="13" operator="greaterThan">
      <formula>M16</formula>
    </cfRule>
    <cfRule type="cellIs" dxfId="12" priority="14" operator="greaterThan">
      <formula>N16</formula>
    </cfRule>
  </conditionalFormatting>
  <conditionalFormatting sqref="O17">
    <cfRule type="cellIs" dxfId="11" priority="11" operator="greaterThan">
      <formula>M17</formula>
    </cfRule>
    <cfRule type="cellIs" dxfId="10" priority="12" operator="greaterThan">
      <formula>N17</formula>
    </cfRule>
  </conditionalFormatting>
  <conditionalFormatting sqref="O10">
    <cfRule type="cellIs" dxfId="9" priority="9" operator="greaterThan">
      <formula>M10</formula>
    </cfRule>
    <cfRule type="cellIs" dxfId="8" priority="10" operator="greaterThan">
      <formula>N10</formula>
    </cfRule>
  </conditionalFormatting>
  <conditionalFormatting sqref="M11">
    <cfRule type="cellIs" dxfId="7" priority="8" operator="greaterThan">
      <formula>N11*1.25</formula>
    </cfRule>
  </conditionalFormatting>
  <conditionalFormatting sqref="M10">
    <cfRule type="cellIs" dxfId="6" priority="7" operator="greaterThan">
      <formula>N10*1.25</formula>
    </cfRule>
  </conditionalFormatting>
  <conditionalFormatting sqref="M12">
    <cfRule type="cellIs" dxfId="5" priority="6" operator="greaterThan">
      <formula>N12*1.25</formula>
    </cfRule>
  </conditionalFormatting>
  <conditionalFormatting sqref="M13">
    <cfRule type="cellIs" dxfId="4" priority="5" operator="greaterThan">
      <formula>N13*1.25</formula>
    </cfRule>
  </conditionalFormatting>
  <conditionalFormatting sqref="M14">
    <cfRule type="cellIs" dxfId="3" priority="4" operator="greaterThan">
      <formula>N14*1.25</formula>
    </cfRule>
  </conditionalFormatting>
  <conditionalFormatting sqref="M15">
    <cfRule type="cellIs" dxfId="2" priority="3" operator="greaterThan">
      <formula>N15*1.25</formula>
    </cfRule>
  </conditionalFormatting>
  <conditionalFormatting sqref="M16">
    <cfRule type="cellIs" dxfId="1" priority="2" operator="greaterThan">
      <formula>N16*1.25</formula>
    </cfRule>
  </conditionalFormatting>
  <conditionalFormatting sqref="M17">
    <cfRule type="cellIs" dxfId="0" priority="1" operator="greaterThan">
      <formula>N17*1.25</formula>
    </cfRule>
  </conditionalFormatting>
  <dataValidations xWindow="1453" yWindow="530" count="4">
    <dataValidation allowBlank="1" showErrorMessage="1" promptTitle="Pauschale Büroerstausstattung" sqref="R43"/>
    <dataValidation type="list" allowBlank="1" showInputMessage="1" showErrorMessage="1" sqref="E10:E17">
      <formula1>"m,w,d"</formula1>
    </dataValidation>
    <dataValidation type="list" allowBlank="1" showInputMessage="1" showErrorMessage="1" sqref="R10:R17">
      <formula1>"Ja (Anlagen beifügen),Nein (Anlagen beifügen!)"</formula1>
    </dataValidation>
    <dataValidation type="list" allowBlank="1" showInputMessage="1" showErrorMessage="1" sqref="B10:B17">
      <formula1>"Regionale Beratung, Überregionale Fachbegleitung"</formula1>
    </dataValidation>
  </dataValidations>
  <printOptions horizontalCentered="1" verticalCentered="1"/>
  <pageMargins left="0.19685039370078741" right="0.19685039370078741" top="0.59055118110236227" bottom="0" header="0.31496062992125984" footer="0.31496062992125984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Meier, Niels</cp:lastModifiedBy>
  <cp:lastPrinted>2025-03-21T07:49:17Z</cp:lastPrinted>
  <dcterms:created xsi:type="dcterms:W3CDTF">2004-10-25T07:14:37Z</dcterms:created>
  <dcterms:modified xsi:type="dcterms:W3CDTF">2025-03-21T08:52:41Z</dcterms:modified>
</cp:coreProperties>
</file>