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01. Generalia\14 - Internetauftritt\2025\Soziale Beratung\"/>
    </mc:Choice>
  </mc:AlternateContent>
  <bookViews>
    <workbookView xWindow="0" yWindow="0" windowWidth="23040" windowHeight="9192"/>
  </bookViews>
  <sheets>
    <sheet name="Berechnung" sheetId="1" r:id="rId1"/>
    <sheet name="Tabelle1" sheetId="2" r:id="rId2"/>
  </sheets>
  <definedNames>
    <definedName name="Dolmetscher">#REF!</definedName>
    <definedName name="_xlnm.Print_Area" localSheetId="0">Berechnung!$A$1:$P$43</definedName>
    <definedName name="Einsatzbereich">#REF!</definedName>
    <definedName name="Föb">#REF!</definedName>
    <definedName name="Jahresförderung">#REF!</definedName>
    <definedName name="Sachausgaben">#REF!</definedName>
    <definedName name="Sachkosten">#REF!,#REF!</definedName>
    <definedName name="Sachkostenpauschale">#REF!</definedName>
    <definedName name="Säule">#REF!</definedName>
    <definedName name="Säule_auswählen_______Dropdown">#REF!</definedName>
    <definedName name="Säulen">#REF!</definedName>
    <definedName name="SP">#REF!</definedName>
  </definedNames>
  <calcPr calcId="162913"/>
</workbook>
</file>

<file path=xl/calcChain.xml><?xml version="1.0" encoding="utf-8"?>
<calcChain xmlns="http://schemas.openxmlformats.org/spreadsheetml/2006/main">
  <c r="P35" i="1" l="1"/>
  <c r="P19" i="1" l="1"/>
  <c r="P21" i="1" s="1"/>
  <c r="P39" i="1" l="1"/>
  <c r="G17" i="1" l="1"/>
  <c r="G16" i="1"/>
  <c r="G15" i="1"/>
  <c r="G14" i="1"/>
  <c r="G13" i="1"/>
  <c r="G12" i="1"/>
  <c r="G11" i="1"/>
  <c r="G10" i="1"/>
  <c r="R17" i="1" l="1"/>
  <c r="R16" i="1"/>
  <c r="R15" i="1"/>
  <c r="R14" i="1"/>
  <c r="R13" i="1"/>
  <c r="R12" i="1"/>
  <c r="R11" i="1"/>
  <c r="R10" i="1"/>
  <c r="S14" i="1" l="1"/>
  <c r="T14" i="1"/>
  <c r="S10" i="1"/>
  <c r="T10" i="1"/>
  <c r="S16" i="1"/>
  <c r="T16" i="1"/>
  <c r="S17" i="1"/>
  <c r="T17" i="1"/>
  <c r="S15" i="1"/>
  <c r="T15" i="1"/>
  <c r="S11" i="1"/>
  <c r="T11" i="1"/>
  <c r="S12" i="1"/>
  <c r="T12" i="1"/>
  <c r="S13" i="1"/>
  <c r="T13" i="1"/>
  <c r="Y17" i="1" l="1"/>
  <c r="O11" i="1"/>
  <c r="M11" i="1"/>
  <c r="V11" i="1" s="1"/>
  <c r="O16" i="1"/>
  <c r="M16" i="1"/>
  <c r="V16" i="1" s="1"/>
  <c r="Y16" i="1"/>
  <c r="O15" i="1"/>
  <c r="M15" i="1"/>
  <c r="V15" i="1" s="1"/>
  <c r="Y15" i="1"/>
  <c r="M12" i="1"/>
  <c r="V12" i="1" s="1"/>
  <c r="O12" i="1"/>
  <c r="Y12" i="1"/>
  <c r="Y11" i="1"/>
  <c r="M13" i="1"/>
  <c r="V13" i="1" s="1"/>
  <c r="O13" i="1"/>
  <c r="M10" i="1"/>
  <c r="V10" i="1" s="1"/>
  <c r="Y10" i="1"/>
  <c r="Y13" i="1"/>
  <c r="O14" i="1"/>
  <c r="M14" i="1"/>
  <c r="V14" i="1" s="1"/>
  <c r="M17" i="1"/>
  <c r="V17" i="1" s="1"/>
  <c r="O17" i="1"/>
  <c r="Y14" i="1"/>
  <c r="N18" i="1"/>
  <c r="Y18" i="1" l="1"/>
  <c r="O10" i="1"/>
  <c r="P28" i="1" l="1"/>
  <c r="O18" i="1" l="1"/>
  <c r="P40" i="1" s="1"/>
  <c r="M18" i="1"/>
  <c r="P43" i="1" l="1"/>
  <c r="P36" i="1" s="1"/>
</calcChain>
</file>

<file path=xl/sharedStrings.xml><?xml version="1.0" encoding="utf-8"?>
<sst xmlns="http://schemas.openxmlformats.org/spreadsheetml/2006/main" count="67" uniqueCount="63">
  <si>
    <t>Behörde/Amt</t>
  </si>
  <si>
    <t>Betrag</t>
  </si>
  <si>
    <t>Standort:</t>
  </si>
  <si>
    <t>Einnahme</t>
  </si>
  <si>
    <t>Nachname</t>
  </si>
  <si>
    <t>Vorname</t>
  </si>
  <si>
    <t>Std.</t>
  </si>
  <si>
    <t>Min.</t>
  </si>
  <si>
    <t>In Euro: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</si>
  <si>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</si>
  <si>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</si>
  <si>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</si>
  <si>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</si>
  <si>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</si>
  <si>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</si>
  <si>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</si>
  <si>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</si>
  <si>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</si>
  <si>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</si>
  <si>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</si>
  <si>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</si>
  <si>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F in Min</t>
  </si>
  <si>
    <t>G in Min</t>
  </si>
  <si>
    <t>Ausblenden</t>
  </si>
  <si>
    <t>zu fördernder Beschäftigungszeitraum</t>
  </si>
  <si>
    <t>Voraussichtliche Bruttopersonal- ausgaben Arbeitgeber        (bezogen auf Angaben in Spalten E + G)</t>
  </si>
  <si>
    <t>Beantragte Zuwendung für Bruttopersonal-ausgaben               (höchstens Betrag aus Spalte I)</t>
  </si>
  <si>
    <t>Beginn        (TT.MM.JJJJ)</t>
  </si>
  <si>
    <t>Ende          (TT.MM.JJJJ)</t>
  </si>
  <si>
    <t>Voraussichtliche Bruttopersonalausgaben insgesamt (Gesamtsumme Spalte H):</t>
  </si>
  <si>
    <t>Maximale förderfähige Wochenarbeits-zeit (= 1 VZÄ)</t>
  </si>
  <si>
    <t>Summe je Spalte:</t>
  </si>
  <si>
    <t>Zuwendung für</t>
  </si>
  <si>
    <t>Entspricht durchschnittlichen VZÄ p.a.</t>
  </si>
  <si>
    <t>SUMME VZÄ p.a.</t>
  </si>
  <si>
    <r>
      <t xml:space="preserve">Geschlecht
</t>
    </r>
    <r>
      <rPr>
        <b/>
        <sz val="8"/>
        <rFont val="Arial"/>
        <family val="2"/>
      </rPr>
      <t>(Drowdown-Auswahl!)</t>
    </r>
  </si>
  <si>
    <t>Anzahl Tage im Jahr:</t>
  </si>
  <si>
    <t>Entspricht in Kalender-tagen</t>
  </si>
  <si>
    <t>* Bei abweichenden tarifvertraglichen Regelung des Antragstellers ist die tarifliche wöchentliche Arbeitszeit des Antragstellers maßgeblich.</t>
  </si>
  <si>
    <t>Minimum Stellen-umfang
(inaktiv)
F in Min / 4)</t>
  </si>
  <si>
    <t>Datum:</t>
  </si>
  <si>
    <r>
      <t>Dem Projekt zuzurechnende Arbeitszeit pro Woche
(</t>
    </r>
    <r>
      <rPr>
        <i/>
        <sz val="8"/>
        <rFont val="Arial"/>
        <family val="2"/>
      </rPr>
      <t>mind. 0,25 VZÄ*</t>
    </r>
    <r>
      <rPr>
        <sz val="8"/>
        <rFont val="Arial"/>
        <family val="2"/>
      </rPr>
      <t>)</t>
    </r>
  </si>
  <si>
    <t>Antragsteller/in:</t>
  </si>
  <si>
    <t>Für das Jahr (Dropdownauswahl):</t>
  </si>
  <si>
    <t>Voraussichtliche Sachausgaben:</t>
  </si>
  <si>
    <t>Zuschuss, Spende etc. für</t>
  </si>
  <si>
    <t>1.1 Grundsätzlich zuwendungsfähige Gesamtausgaben:</t>
  </si>
  <si>
    <t>1.2 Leistungen Dritter</t>
  </si>
  <si>
    <t>1.2.1 Leistungen Dritter ohne öffentliche Förderung, wie z. B. Spenden, Gewinnerlöse, etc.</t>
  </si>
  <si>
    <t>1.2.2 Leistungen Dritter mit öffentlicher Förderung von Kommunen, Bund, EU (ohne Förderung gemäß Nummer 2)</t>
  </si>
  <si>
    <t>1.3 Eigenanteil</t>
  </si>
  <si>
    <t>2. Beantragte Förderung</t>
  </si>
  <si>
    <t>2.1 Zuwendung für Personalausgaben:</t>
  </si>
  <si>
    <t>2.2 Zuwendung für Sachausgaben zur Ausstattung und den Betrieb von Büroarbeitsplätzen:</t>
  </si>
  <si>
    <t>2.3 Zuwendung für Honorarausgaben insbesondere für externe Übersetzungs-, Sprachmittler- und Dolmetschertätigkeiten:</t>
  </si>
  <si>
    <t>2.4 Beantragte Zuwendungssumme gemäß Ihrer Angaben:</t>
  </si>
  <si>
    <t>Ansprechpartner</t>
  </si>
  <si>
    <t>Kontaktdaten (Telefon, E-Mail, Anschrift)</t>
  </si>
  <si>
    <t>Förderhöchstsatz Personalausgaben nach Nr. 5.4.2.1 c)</t>
  </si>
  <si>
    <t>Förderhöchstsatz Sachausgaben nach Nr. 5.4.2.2 e)</t>
  </si>
  <si>
    <t>Maximal beantragbare Zuwendung für Sachausgaben (Nr. 5.4.2.2 e) i.V.m. 5.4.2.3 der Richtlinie)</t>
  </si>
  <si>
    <t>Maximal beantragbare Zuwendung für Bruttopersonal-ausgaben (Nr. 5.4.2.1 d) i.V.m. 5.4.2.3 der Richtlinie)</t>
  </si>
  <si>
    <r>
      <t xml:space="preserve">Finanzierungsplan für die </t>
    </r>
    <r>
      <rPr>
        <b/>
        <u/>
        <sz val="14"/>
        <rFont val="Arial"/>
        <family val="2"/>
      </rPr>
      <t>überregionale Fachbegleitung Verfahrensberatung für unbegleitete minderjährige Geflüchtete gemäß Nr. 2.1.5</t>
    </r>
    <r>
      <rPr>
        <b/>
        <sz val="14"/>
        <rFont val="Arial"/>
        <family val="2"/>
      </rPr>
      <t xml:space="preserve"> der Richtlinie über die Gewährung von Zuwendungen zur sozialen Beratung von Geflüchteten in Nordrhein-Westfalen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</si>
</sst>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#,##0.00\ &quot;€&quot;;[Red]#,##0.00\ &quot;€&quot;"/>
    <numFmt numFmtId="165" formatCode="#,##0.00\ &quot;€&quot;"/>
    <numFmt numFmtId="166" formatCode="#,##0.00;[Red]#,##0.00"/>
    <numFmt numFmtId="167" formatCode="#,##0;[Red]#,##0"/>
  </numFmts>
  <fonts count="16" x14ac:knownFonts="1">
    <font>
      <sz val="10"/>
      <name val="Arial"/>
    </font>
    <font>
      <b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4" fontId="6" fillId="0" borderId="0" applyFont="0" applyFill="0" applyBorder="0" applyAlignment="0" applyProtection="0"/>
  </cellStyleXfs>
  <cellXfs count="208">
    <xf numFmtId="0" fontId="0" fillId="0" borderId="0" xfId="0"/>
    <xf numFmtId="0" fontId="3" fillId="0" borderId="0" xfId="0" applyFont="1" applyProtection="1"/>
    <xf numFmtId="0" fontId="3" fillId="0" borderId="0" xfId="0" applyFont="1" applyFill="1" applyProtection="1"/>
    <xf numFmtId="40" fontId="4" fillId="0" borderId="0" xfId="0" applyNumberFormat="1" applyFont="1" applyProtection="1"/>
    <xf numFmtId="0" fontId="3" fillId="0" borderId="0" xfId="0" applyFont="1" applyBorder="1" applyProtection="1"/>
    <xf numFmtId="0" fontId="8" fillId="0" borderId="0" xfId="0" applyFont="1" applyFill="1" applyBorder="1" applyProtection="1"/>
    <xf numFmtId="165" fontId="8" fillId="0" borderId="0" xfId="0" applyNumberFormat="1" applyFont="1" applyFill="1" applyBorder="1" applyProtection="1"/>
    <xf numFmtId="0" fontId="3" fillId="0" borderId="0" xfId="0" applyFont="1" applyFill="1" applyBorder="1" applyProtection="1"/>
    <xf numFmtId="0" fontId="1" fillId="0" borderId="0" xfId="0" applyFont="1" applyFill="1" applyAlignment="1" applyProtection="1">
      <alignment horizontal="left" vertical="top"/>
    </xf>
    <xf numFmtId="40" fontId="4" fillId="0" borderId="0" xfId="0" applyNumberFormat="1" applyFont="1" applyFill="1" applyAlignment="1" applyProtection="1">
      <alignment vertical="center"/>
    </xf>
    <xf numFmtId="40" fontId="4" fillId="0" borderId="0" xfId="0" applyNumberFormat="1" applyFont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165" fontId="3" fillId="0" borderId="7" xfId="2" applyNumberFormat="1" applyFont="1" applyFill="1" applyBorder="1" applyAlignment="1" applyProtection="1">
      <alignment vertical="center"/>
    </xf>
    <xf numFmtId="165" fontId="3" fillId="2" borderId="1" xfId="2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1" fillId="0" borderId="0" xfId="0" applyFont="1" applyProtection="1"/>
    <xf numFmtId="40" fontId="1" fillId="0" borderId="0" xfId="0" applyNumberFormat="1" applyFont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vertical="top"/>
    </xf>
    <xf numFmtId="0" fontId="3" fillId="0" borderId="0" xfId="0" applyFont="1" applyAlignment="1" applyProtection="1">
      <alignment vertical="top"/>
    </xf>
    <xf numFmtId="165" fontId="3" fillId="2" borderId="1" xfId="0" applyNumberFormat="1" applyFont="1" applyFill="1" applyBorder="1" applyAlignment="1" applyProtection="1">
      <alignment vertical="center"/>
    </xf>
    <xf numFmtId="165" fontId="3" fillId="0" borderId="0" xfId="0" applyNumberFormat="1" applyFont="1" applyFill="1" applyBorder="1" applyProtection="1"/>
    <xf numFmtId="0" fontId="3" fillId="0" borderId="0" xfId="0" applyFont="1" applyFill="1" applyBorder="1" applyAlignment="1" applyProtection="1">
      <alignment horizontal="center" vertical="center"/>
    </xf>
    <xf numFmtId="165" fontId="3" fillId="0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7" xfId="0" applyFont="1" applyFill="1" applyBorder="1" applyAlignment="1" applyProtection="1">
      <alignment horizontal="left" vertical="center"/>
    </xf>
    <xf numFmtId="0" fontId="0" fillId="0" borderId="7" xfId="0" applyBorder="1" applyAlignment="1" applyProtection="1">
      <alignment horizontal="left" vertical="center"/>
    </xf>
    <xf numFmtId="0" fontId="4" fillId="0" borderId="7" xfId="0" applyFont="1" applyFill="1" applyBorder="1" applyAlignment="1" applyProtection="1">
      <alignment horizontal="left" vertical="center"/>
    </xf>
    <xf numFmtId="0" fontId="4" fillId="2" borderId="29" xfId="0" applyFont="1" applyFill="1" applyBorder="1" applyAlignment="1" applyProtection="1">
      <alignment horizontal="center" vertical="center"/>
    </xf>
    <xf numFmtId="4" fontId="3" fillId="2" borderId="11" xfId="0" applyNumberFormat="1" applyFont="1" applyFill="1" applyBorder="1" applyAlignment="1" applyProtection="1">
      <alignment horizontal="right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3" fillId="2" borderId="37" xfId="0" applyFont="1" applyFill="1" applyBorder="1" applyProtection="1"/>
    <xf numFmtId="0" fontId="3" fillId="2" borderId="11" xfId="0" applyFont="1" applyFill="1" applyBorder="1" applyAlignment="1" applyProtection="1">
      <alignment wrapText="1"/>
    </xf>
    <xf numFmtId="0" fontId="3" fillId="2" borderId="4" xfId="0" applyFont="1" applyFill="1" applyBorder="1" applyAlignment="1" applyProtection="1">
      <alignment wrapText="1"/>
    </xf>
    <xf numFmtId="0" fontId="3" fillId="2" borderId="1" xfId="0" applyFont="1" applyFill="1" applyBorder="1" applyAlignment="1" applyProtection="1">
      <alignment wrapText="1"/>
    </xf>
    <xf numFmtId="0" fontId="3" fillId="2" borderId="11" xfId="0" applyFont="1" applyFill="1" applyBorder="1" applyProtection="1"/>
    <xf numFmtId="0" fontId="3" fillId="2" borderId="4" xfId="0" applyFont="1" applyFill="1" applyBorder="1" applyProtection="1"/>
    <xf numFmtId="2" fontId="3" fillId="2" borderId="34" xfId="0" applyNumberFormat="1" applyFont="1" applyFill="1" applyBorder="1" applyProtection="1"/>
    <xf numFmtId="0" fontId="3" fillId="2" borderId="8" xfId="0" applyFont="1" applyFill="1" applyBorder="1" applyProtection="1"/>
    <xf numFmtId="0" fontId="3" fillId="2" borderId="5" xfId="0" applyFont="1" applyFill="1" applyBorder="1" applyProtection="1"/>
    <xf numFmtId="2" fontId="1" fillId="2" borderId="15" xfId="0" applyNumberFormat="1" applyFont="1" applyFill="1" applyBorder="1" applyProtection="1"/>
    <xf numFmtId="0" fontId="3" fillId="0" borderId="38" xfId="0" applyFont="1" applyBorder="1" applyProtection="1"/>
    <xf numFmtId="0" fontId="3" fillId="0" borderId="35" xfId="0" applyFont="1" applyBorder="1" applyProtection="1"/>
    <xf numFmtId="0" fontId="3" fillId="0" borderId="36" xfId="0" applyFont="1" applyBorder="1" applyProtection="1"/>
    <xf numFmtId="0" fontId="1" fillId="2" borderId="1" xfId="0" applyFont="1" applyFill="1" applyBorder="1" applyAlignment="1" applyProtection="1">
      <alignment horizontal="center"/>
    </xf>
    <xf numFmtId="0" fontId="4" fillId="2" borderId="40" xfId="0" applyFont="1" applyFill="1" applyBorder="1" applyAlignment="1" applyProtection="1">
      <alignment horizontal="center" vertical="center" wrapText="1"/>
    </xf>
    <xf numFmtId="0" fontId="4" fillId="2" borderId="29" xfId="0" applyFont="1" applyFill="1" applyBorder="1" applyAlignment="1" applyProtection="1">
      <alignment horizontal="center" vertical="center" wrapText="1"/>
    </xf>
    <xf numFmtId="14" fontId="3" fillId="0" borderId="23" xfId="0" applyNumberFormat="1" applyFont="1" applyFill="1" applyBorder="1" applyAlignment="1" applyProtection="1">
      <alignment horizontal="center" vertical="center"/>
      <protection locked="0"/>
    </xf>
    <xf numFmtId="14" fontId="3" fillId="0" borderId="24" xfId="0" applyNumberFormat="1" applyFont="1" applyFill="1" applyBorder="1" applyAlignment="1" applyProtection="1">
      <alignment horizontal="center" vertical="center"/>
      <protection locked="0"/>
    </xf>
    <xf numFmtId="14" fontId="3" fillId="0" borderId="11" xfId="0" applyNumberFormat="1" applyFont="1" applyFill="1" applyBorder="1" applyAlignment="1" applyProtection="1">
      <alignment horizontal="center" vertical="center"/>
      <protection locked="0"/>
    </xf>
    <xf numFmtId="14" fontId="3" fillId="0" borderId="17" xfId="0" applyNumberFormat="1" applyFont="1" applyFill="1" applyBorder="1" applyAlignment="1" applyProtection="1">
      <alignment horizontal="center" vertical="center"/>
      <protection locked="0"/>
    </xf>
    <xf numFmtId="14" fontId="3" fillId="0" borderId="8" xfId="0" applyNumberFormat="1" applyFont="1" applyFill="1" applyBorder="1" applyAlignment="1" applyProtection="1">
      <alignment horizontal="center" vertical="center"/>
      <protection locked="0"/>
    </xf>
    <xf numFmtId="14" fontId="3" fillId="0" borderId="18" xfId="0" applyNumberFormat="1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 applyProtection="1">
      <alignment horizontal="center" vertical="center"/>
    </xf>
    <xf numFmtId="167" fontId="3" fillId="0" borderId="23" xfId="0" applyNumberFormat="1" applyFont="1" applyFill="1" applyBorder="1" applyAlignment="1" applyProtection="1">
      <alignment horizontal="center" vertical="center"/>
      <protection locked="0"/>
    </xf>
    <xf numFmtId="167" fontId="3" fillId="0" borderId="24" xfId="0" applyNumberFormat="1" applyFont="1" applyFill="1" applyBorder="1" applyAlignment="1" applyProtection="1">
      <alignment horizontal="center" vertical="center"/>
      <protection locked="0"/>
    </xf>
    <xf numFmtId="167" fontId="3" fillId="0" borderId="11" xfId="0" applyNumberFormat="1" applyFont="1" applyFill="1" applyBorder="1" applyAlignment="1" applyProtection="1">
      <alignment horizontal="center" vertical="center"/>
      <protection locked="0"/>
    </xf>
    <xf numFmtId="167" fontId="3" fillId="0" borderId="17" xfId="0" applyNumberFormat="1" applyFont="1" applyFill="1" applyBorder="1" applyAlignment="1" applyProtection="1">
      <alignment horizontal="center" vertical="center"/>
      <protection locked="0"/>
    </xf>
    <xf numFmtId="167" fontId="3" fillId="0" borderId="8" xfId="0" applyNumberFormat="1" applyFont="1" applyFill="1" applyBorder="1" applyAlignment="1" applyProtection="1">
      <alignment horizontal="center" vertical="center"/>
      <protection locked="0"/>
    </xf>
    <xf numFmtId="167" fontId="3" fillId="0" borderId="18" xfId="0" applyNumberFormat="1" applyFont="1" applyFill="1" applyBorder="1" applyAlignment="1" applyProtection="1">
      <alignment horizontal="center" vertical="center"/>
      <protection locked="0"/>
    </xf>
    <xf numFmtId="4" fontId="3" fillId="0" borderId="35" xfId="0" applyNumberFormat="1" applyFont="1" applyFill="1" applyBorder="1" applyAlignment="1" applyProtection="1">
      <alignment horizontal="right" vertical="center"/>
      <protection locked="0"/>
    </xf>
    <xf numFmtId="0" fontId="3" fillId="4" borderId="4" xfId="0" applyFont="1" applyFill="1" applyBorder="1" applyProtection="1"/>
    <xf numFmtId="0" fontId="3" fillId="4" borderId="17" xfId="0" applyFont="1" applyFill="1" applyBorder="1" applyProtection="1"/>
    <xf numFmtId="0" fontId="3" fillId="4" borderId="18" xfId="0" applyFont="1" applyFill="1" applyBorder="1" applyProtection="1"/>
    <xf numFmtId="40" fontId="7" fillId="2" borderId="13" xfId="0" applyNumberFormat="1" applyFont="1" applyFill="1" applyBorder="1" applyAlignment="1" applyProtection="1">
      <alignment vertical="center" wrapText="1"/>
    </xf>
    <xf numFmtId="38" fontId="7" fillId="4" borderId="15" xfId="0" applyNumberFormat="1" applyFont="1" applyFill="1" applyBorder="1" applyAlignment="1" applyProtection="1">
      <alignment horizontal="center" vertical="center"/>
    </xf>
    <xf numFmtId="0" fontId="3" fillId="2" borderId="33" xfId="0" applyFont="1" applyFill="1" applyBorder="1" applyAlignment="1" applyProtection="1">
      <alignment wrapText="1"/>
    </xf>
    <xf numFmtId="0" fontId="3" fillId="2" borderId="34" xfId="0" applyFont="1" applyFill="1" applyBorder="1" applyAlignment="1" applyProtection="1">
      <alignment wrapText="1"/>
    </xf>
    <xf numFmtId="0" fontId="3" fillId="2" borderId="21" xfId="0" applyFont="1" applyFill="1" applyBorder="1" applyProtection="1"/>
    <xf numFmtId="0" fontId="1" fillId="0" borderId="0" xfId="0" applyFont="1" applyFill="1" applyBorder="1" applyAlignment="1" applyProtection="1">
      <alignment horizontal="left"/>
    </xf>
    <xf numFmtId="0" fontId="15" fillId="2" borderId="4" xfId="0" applyFont="1" applyFill="1" applyBorder="1" applyAlignment="1" applyProtection="1">
      <alignment wrapText="1"/>
    </xf>
    <xf numFmtId="0" fontId="15" fillId="2" borderId="4" xfId="0" applyFont="1" applyFill="1" applyBorder="1" applyProtection="1"/>
    <xf numFmtId="0" fontId="15" fillId="2" borderId="5" xfId="0" applyFont="1" applyFill="1" applyBorder="1" applyProtection="1"/>
    <xf numFmtId="0" fontId="3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40" fontId="5" fillId="0" borderId="0" xfId="0" applyNumberFormat="1" applyFont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31" xfId="0" applyFont="1" applyFill="1" applyBorder="1" applyAlignment="1" applyProtection="1">
      <alignment horizontal="left" vertical="center"/>
    </xf>
    <xf numFmtId="0" fontId="11" fillId="0" borderId="7" xfId="0" applyFont="1" applyFill="1" applyBorder="1" applyAlignment="1" applyProtection="1">
      <alignment horizontal="left" vertical="center"/>
    </xf>
    <xf numFmtId="0" fontId="3" fillId="0" borderId="7" xfId="0" applyFont="1" applyFill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165" fontId="8" fillId="0" borderId="0" xfId="0" applyNumberFormat="1" applyFont="1" applyFill="1" applyBorder="1" applyAlignment="1" applyProtection="1">
      <alignment vertical="center"/>
    </xf>
    <xf numFmtId="165" fontId="3" fillId="0" borderId="0" xfId="0" applyNumberFormat="1" applyFont="1" applyFill="1" applyBorder="1" applyAlignment="1" applyProtection="1">
      <alignment vertical="center"/>
    </xf>
    <xf numFmtId="164" fontId="3" fillId="0" borderId="0" xfId="0" applyNumberFormat="1" applyFont="1" applyFill="1" applyBorder="1" applyAlignment="1" applyProtection="1">
      <alignment vertical="center"/>
    </xf>
    <xf numFmtId="165" fontId="3" fillId="2" borderId="15" xfId="0" applyNumberFormat="1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11" fillId="0" borderId="31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165" fontId="3" fillId="3" borderId="1" xfId="0" applyNumberFormat="1" applyFont="1" applyFill="1" applyBorder="1" applyAlignment="1" applyProtection="1">
      <alignment vertical="center"/>
    </xf>
    <xf numFmtId="0" fontId="1" fillId="0" borderId="7" xfId="0" applyFont="1" applyBorder="1" applyAlignment="1" applyProtection="1">
      <alignment vertical="center"/>
    </xf>
    <xf numFmtId="165" fontId="1" fillId="2" borderId="1" xfId="0" applyNumberFormat="1" applyFont="1" applyFill="1" applyBorder="1" applyAlignment="1" applyProtection="1">
      <alignment vertical="center"/>
    </xf>
    <xf numFmtId="0" fontId="10" fillId="0" borderId="0" xfId="0" applyFont="1" applyBorder="1" applyAlignment="1" applyProtection="1">
      <alignment horizontal="left" vertical="center"/>
    </xf>
    <xf numFmtId="1" fontId="3" fillId="2" borderId="35" xfId="0" applyNumberFormat="1" applyFont="1" applyFill="1" applyBorder="1" applyAlignment="1" applyProtection="1">
      <alignment horizontal="center" vertical="center"/>
    </xf>
    <xf numFmtId="167" fontId="3" fillId="2" borderId="23" xfId="0" applyNumberFormat="1" applyFont="1" applyFill="1" applyBorder="1" applyAlignment="1" applyProtection="1">
      <alignment horizontal="center" vertical="center"/>
    </xf>
    <xf numFmtId="167" fontId="3" fillId="2" borderId="24" xfId="0" applyNumberFormat="1" applyFont="1" applyFill="1" applyBorder="1" applyAlignment="1" applyProtection="1">
      <alignment horizontal="center" vertical="center"/>
    </xf>
    <xf numFmtId="166" fontId="3" fillId="2" borderId="35" xfId="0" applyNumberFormat="1" applyFont="1" applyFill="1" applyBorder="1" applyAlignment="1" applyProtection="1">
      <alignment horizontal="right" vertical="center"/>
    </xf>
    <xf numFmtId="167" fontId="3" fillId="2" borderId="11" xfId="0" applyNumberFormat="1" applyFont="1" applyFill="1" applyBorder="1" applyAlignment="1" applyProtection="1">
      <alignment horizontal="center" vertical="center"/>
    </xf>
    <xf numFmtId="167" fontId="3" fillId="2" borderId="17" xfId="0" applyNumberFormat="1" applyFont="1" applyFill="1" applyBorder="1" applyAlignment="1" applyProtection="1">
      <alignment horizontal="center" vertical="center"/>
    </xf>
    <xf numFmtId="1" fontId="3" fillId="2" borderId="36" xfId="0" applyNumberFormat="1" applyFont="1" applyFill="1" applyBorder="1" applyAlignment="1" applyProtection="1">
      <alignment horizontal="center" vertical="center"/>
    </xf>
    <xf numFmtId="167" fontId="3" fillId="2" borderId="8" xfId="0" applyNumberFormat="1" applyFont="1" applyFill="1" applyBorder="1" applyAlignment="1" applyProtection="1">
      <alignment horizontal="center" vertical="center"/>
    </xf>
    <xf numFmtId="167" fontId="3" fillId="2" borderId="18" xfId="0" applyNumberFormat="1" applyFont="1" applyFill="1" applyBorder="1" applyAlignment="1" applyProtection="1">
      <alignment horizontal="center" vertical="center"/>
    </xf>
    <xf numFmtId="4" fontId="1" fillId="2" borderId="1" xfId="0" applyNumberFormat="1" applyFont="1" applyFill="1" applyBorder="1" applyAlignment="1" applyProtection="1">
      <alignment horizontal="right" vertical="center"/>
    </xf>
    <xf numFmtId="165" fontId="0" fillId="0" borderId="0" xfId="2" applyNumberFormat="1" applyFont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vertical="center" wrapText="1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left" vertical="center" wrapText="1"/>
      <protection locked="0"/>
    </xf>
    <xf numFmtId="0" fontId="3" fillId="0" borderId="38" xfId="0" applyFont="1" applyFill="1" applyBorder="1" applyAlignment="1" applyProtection="1">
      <alignment horizontal="left" vertical="center" wrapText="1"/>
      <protection locked="0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35" xfId="0" applyFont="1" applyFill="1" applyBorder="1" applyAlignment="1" applyProtection="1">
      <alignment horizontal="left" vertical="center" wrapText="1"/>
      <protection locked="0"/>
    </xf>
    <xf numFmtId="0" fontId="3" fillId="0" borderId="36" xfId="0" applyFont="1" applyBorder="1" applyAlignment="1" applyProtection="1">
      <alignment horizontal="left" vertical="center" wrapText="1"/>
      <protection locked="0"/>
    </xf>
    <xf numFmtId="0" fontId="3" fillId="0" borderId="36" xfId="0" applyFont="1" applyFill="1" applyBorder="1" applyAlignment="1" applyProtection="1">
      <alignment horizontal="left" vertical="center" wrapText="1"/>
      <protection locked="0"/>
    </xf>
    <xf numFmtId="0" fontId="3" fillId="0" borderId="38" xfId="0" applyFont="1" applyFill="1" applyBorder="1" applyAlignment="1" applyProtection="1">
      <alignment horizontal="center" vertical="center" wrapText="1"/>
      <protection locked="0"/>
    </xf>
    <xf numFmtId="0" fontId="3" fillId="0" borderId="35" xfId="0" applyFont="1" applyFill="1" applyBorder="1" applyAlignment="1" applyProtection="1">
      <alignment horizontal="center" vertical="center" wrapText="1"/>
      <protection locked="0"/>
    </xf>
    <xf numFmtId="0" fontId="3" fillId="0" borderId="36" xfId="0" applyFont="1" applyFill="1" applyBorder="1" applyAlignment="1" applyProtection="1">
      <alignment horizontal="center" vertical="center" wrapText="1"/>
      <protection locked="0"/>
    </xf>
    <xf numFmtId="0" fontId="11" fillId="2" borderId="37" xfId="0" applyFont="1" applyFill="1" applyBorder="1" applyAlignment="1" applyProtection="1">
      <alignment horizontal="left" vertical="center"/>
    </xf>
    <xf numFmtId="0" fontId="3" fillId="2" borderId="15" xfId="0" applyFont="1" applyFill="1" applyBorder="1" applyAlignment="1" applyProtection="1">
      <alignment vertical="center"/>
    </xf>
    <xf numFmtId="165" fontId="3" fillId="0" borderId="43" xfId="0" applyNumberFormat="1" applyFont="1" applyFill="1" applyBorder="1" applyAlignment="1" applyProtection="1">
      <alignment horizontal="right" vertical="center"/>
      <protection locked="0"/>
    </xf>
    <xf numFmtId="165" fontId="3" fillId="0" borderId="12" xfId="0" applyNumberFormat="1" applyFont="1" applyFill="1" applyBorder="1" applyAlignment="1" applyProtection="1">
      <alignment horizontal="right" vertical="center"/>
      <protection locked="0"/>
    </xf>
    <xf numFmtId="165" fontId="3" fillId="0" borderId="10" xfId="0" applyNumberFormat="1" applyFont="1" applyFill="1" applyBorder="1" applyAlignment="1" applyProtection="1">
      <alignment horizontal="right" vertical="center"/>
      <protection locked="0"/>
    </xf>
    <xf numFmtId="0" fontId="4" fillId="0" borderId="28" xfId="0" applyFont="1" applyFill="1" applyBorder="1" applyAlignment="1" applyProtection="1">
      <alignment horizontal="left" vertical="center"/>
      <protection locked="0"/>
    </xf>
    <xf numFmtId="0" fontId="4" fillId="0" borderId="9" xfId="0" applyFont="1" applyFill="1" applyBorder="1" applyAlignment="1" applyProtection="1">
      <alignment horizontal="left" vertical="center"/>
      <protection locked="0"/>
    </xf>
    <xf numFmtId="0" fontId="4" fillId="0" borderId="10" xfId="0" applyFont="1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vertical="center"/>
    </xf>
    <xf numFmtId="0" fontId="0" fillId="2" borderId="15" xfId="0" applyFill="1" applyBorder="1" applyAlignment="1" applyProtection="1">
      <alignment vertical="center"/>
    </xf>
    <xf numFmtId="0" fontId="3" fillId="2" borderId="13" xfId="0" applyFont="1" applyFill="1" applyBorder="1" applyAlignment="1" applyProtection="1">
      <alignment horizontal="left" vertical="center"/>
    </xf>
    <xf numFmtId="0" fontId="3" fillId="2" borderId="16" xfId="0" applyFont="1" applyFill="1" applyBorder="1" applyAlignment="1" applyProtection="1">
      <alignment horizontal="left" vertical="center"/>
    </xf>
    <xf numFmtId="0" fontId="3" fillId="2" borderId="15" xfId="0" applyFont="1" applyFill="1" applyBorder="1" applyAlignment="1" applyProtection="1">
      <alignment horizontal="left" vertical="center"/>
    </xf>
    <xf numFmtId="0" fontId="4" fillId="0" borderId="41" xfId="0" applyFont="1" applyFill="1" applyBorder="1" applyAlignment="1" applyProtection="1">
      <alignment horizontal="left" vertical="center"/>
      <protection locked="0"/>
    </xf>
    <xf numFmtId="0" fontId="4" fillId="0" borderId="42" xfId="0" applyFont="1" applyFill="1" applyBorder="1" applyAlignment="1" applyProtection="1">
      <alignment horizontal="left" vertical="center"/>
      <protection locked="0"/>
    </xf>
    <xf numFmtId="0" fontId="4" fillId="0" borderId="43" xfId="0" applyFont="1" applyFill="1" applyBorder="1" applyAlignment="1" applyProtection="1">
      <alignment horizontal="left" vertical="center"/>
      <protection locked="0"/>
    </xf>
    <xf numFmtId="0" fontId="4" fillId="0" borderId="27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 applyProtection="1">
      <alignment horizontal="left" vertical="center"/>
      <protection locked="0"/>
    </xf>
    <xf numFmtId="0" fontId="4" fillId="0" borderId="12" xfId="0" applyFont="1" applyFill="1" applyBorder="1" applyAlignment="1" applyProtection="1">
      <alignment horizontal="left" vertical="center"/>
      <protection locked="0"/>
    </xf>
    <xf numFmtId="0" fontId="3" fillId="0" borderId="41" xfId="0" applyFont="1" applyFill="1" applyBorder="1" applyAlignment="1" applyProtection="1">
      <alignment horizontal="left" vertical="center"/>
      <protection locked="0"/>
    </xf>
    <xf numFmtId="0" fontId="3" fillId="0" borderId="43" xfId="0" applyFont="1" applyFill="1" applyBorder="1" applyAlignment="1" applyProtection="1">
      <alignment horizontal="left" vertical="center"/>
      <protection locked="0"/>
    </xf>
    <xf numFmtId="0" fontId="3" fillId="0" borderId="27" xfId="0" applyFont="1" applyFill="1" applyBorder="1" applyAlignment="1" applyProtection="1">
      <alignment horizontal="left" vertical="center"/>
      <protection locked="0"/>
    </xf>
    <xf numFmtId="0" fontId="3" fillId="0" borderId="12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0" fontId="3" fillId="0" borderId="10" xfId="0" applyFont="1" applyFill="1" applyBorder="1" applyAlignment="1" applyProtection="1">
      <alignment horizontal="left" vertical="center"/>
      <protection locked="0"/>
    </xf>
    <xf numFmtId="0" fontId="11" fillId="2" borderId="13" xfId="0" applyFont="1" applyFill="1" applyBorder="1" applyAlignment="1" applyProtection="1">
      <alignment horizontal="center" vertical="center"/>
    </xf>
    <xf numFmtId="0" fontId="11" fillId="2" borderId="16" xfId="0" applyFont="1" applyFill="1" applyBorder="1" applyAlignment="1" applyProtection="1">
      <alignment horizontal="center" vertical="center"/>
    </xf>
    <xf numFmtId="0" fontId="11" fillId="2" borderId="15" xfId="0" applyFont="1" applyFill="1" applyBorder="1" applyAlignment="1" applyProtection="1">
      <alignment horizontal="center" vertical="center"/>
    </xf>
    <xf numFmtId="0" fontId="4" fillId="2" borderId="30" xfId="0" applyFont="1" applyFill="1" applyBorder="1" applyAlignment="1" applyProtection="1">
      <alignment horizontal="center" vertical="center" wrapText="1"/>
    </xf>
    <xf numFmtId="0" fontId="4" fillId="2" borderId="37" xfId="0" applyFont="1" applyFill="1" applyBorder="1" applyAlignment="1" applyProtection="1">
      <alignment horizontal="center" vertical="center"/>
    </xf>
    <xf numFmtId="2" fontId="4" fillId="2" borderId="30" xfId="0" applyNumberFormat="1" applyFont="1" applyFill="1" applyBorder="1" applyAlignment="1" applyProtection="1">
      <alignment horizontal="center" vertical="center" wrapText="1"/>
    </xf>
    <xf numFmtId="2" fontId="4" fillId="2" borderId="37" xfId="0" applyNumberFormat="1" applyFont="1" applyFill="1" applyBorder="1" applyAlignment="1" applyProtection="1">
      <alignment horizontal="center" vertical="center" wrapText="1"/>
    </xf>
    <xf numFmtId="40" fontId="1" fillId="2" borderId="20" xfId="0" applyNumberFormat="1" applyFont="1" applyFill="1" applyBorder="1" applyAlignment="1" applyProtection="1">
      <alignment horizontal="center"/>
    </xf>
    <xf numFmtId="40" fontId="1" fillId="2" borderId="19" xfId="0" applyNumberFormat="1" applyFont="1" applyFill="1" applyBorder="1" applyAlignment="1" applyProtection="1">
      <alignment horizontal="center"/>
    </xf>
    <xf numFmtId="40" fontId="1" fillId="2" borderId="25" xfId="0" applyNumberFormat="1" applyFont="1" applyFill="1" applyBorder="1" applyAlignment="1" applyProtection="1">
      <alignment horizontal="center"/>
    </xf>
    <xf numFmtId="40" fontId="7" fillId="2" borderId="20" xfId="0" applyNumberFormat="1" applyFont="1" applyFill="1" applyBorder="1" applyAlignment="1" applyProtection="1">
      <alignment horizontal="center" vertical="center"/>
    </xf>
    <xf numFmtId="40" fontId="7" fillId="2" borderId="19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4" fillId="2" borderId="30" xfId="0" applyFont="1" applyFill="1" applyBorder="1" applyAlignment="1" applyProtection="1">
      <alignment horizontal="center" vertical="center"/>
    </xf>
    <xf numFmtId="0" fontId="4" fillId="2" borderId="30" xfId="0" applyFont="1" applyFill="1" applyBorder="1" applyAlignment="1" applyProtection="1">
      <alignment horizontal="center" wrapText="1"/>
    </xf>
    <xf numFmtId="0" fontId="4" fillId="2" borderId="39" xfId="0" applyFont="1" applyFill="1" applyBorder="1" applyAlignment="1" applyProtection="1">
      <alignment horizontal="center" wrapText="1"/>
    </xf>
    <xf numFmtId="0" fontId="4" fillId="2" borderId="37" xfId="0" applyFont="1" applyFill="1" applyBorder="1" applyAlignment="1" applyProtection="1">
      <alignment horizontal="center" wrapText="1"/>
    </xf>
    <xf numFmtId="0" fontId="11" fillId="0" borderId="7" xfId="0" applyFont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165" fontId="0" fillId="0" borderId="6" xfId="2" applyNumberFormat="1" applyFont="1" applyBorder="1" applyAlignment="1" applyProtection="1">
      <alignment horizontal="right" vertical="center"/>
      <protection locked="0"/>
    </xf>
    <xf numFmtId="165" fontId="0" fillId="0" borderId="12" xfId="2" applyNumberFormat="1" applyFont="1" applyBorder="1" applyAlignment="1" applyProtection="1">
      <alignment horizontal="right" vertical="center"/>
      <protection locked="0"/>
    </xf>
    <xf numFmtId="165" fontId="0" fillId="0" borderId="9" xfId="2" applyNumberFormat="1" applyFont="1" applyBorder="1" applyAlignment="1" applyProtection="1">
      <alignment horizontal="right" vertical="center"/>
      <protection locked="0"/>
    </xf>
    <xf numFmtId="165" fontId="0" fillId="0" borderId="10" xfId="2" applyNumberFormat="1" applyFont="1" applyBorder="1" applyAlignment="1" applyProtection="1">
      <alignment horizontal="right" vertical="center"/>
      <protection locked="0"/>
    </xf>
    <xf numFmtId="0" fontId="3" fillId="2" borderId="14" xfId="0" applyFont="1" applyFill="1" applyBorder="1" applyAlignment="1" applyProtection="1">
      <alignment vertical="center"/>
    </xf>
    <xf numFmtId="0" fontId="3" fillId="2" borderId="22" xfId="0" applyFont="1" applyFill="1" applyBorder="1" applyAlignment="1" applyProtection="1">
      <alignment vertical="center"/>
    </xf>
    <xf numFmtId="0" fontId="4" fillId="0" borderId="32" xfId="0" applyFont="1" applyFill="1" applyBorder="1" applyAlignment="1" applyProtection="1">
      <alignment horizontal="left" vertical="center"/>
      <protection locked="0"/>
    </xf>
    <xf numFmtId="0" fontId="4" fillId="0" borderId="34" xfId="0" applyFont="1" applyFill="1" applyBorder="1" applyAlignment="1" applyProtection="1">
      <alignment horizontal="left" vertical="center"/>
      <protection locked="0"/>
    </xf>
    <xf numFmtId="0" fontId="4" fillId="0" borderId="11" xfId="0" applyFont="1" applyFill="1" applyBorder="1" applyAlignment="1" applyProtection="1">
      <alignment horizontal="left" vertical="center"/>
      <protection locked="0"/>
    </xf>
    <xf numFmtId="0" fontId="4" fillId="0" borderId="17" xfId="0" applyFont="1" applyFill="1" applyBorder="1" applyAlignment="1" applyProtection="1">
      <alignment horizontal="left" vertical="center"/>
      <protection locked="0"/>
    </xf>
    <xf numFmtId="0" fontId="4" fillId="0" borderId="8" xfId="0" applyFont="1" applyFill="1" applyBorder="1" applyAlignment="1" applyProtection="1">
      <alignment horizontal="left" vertical="center"/>
      <protection locked="0"/>
    </xf>
    <xf numFmtId="0" fontId="4" fillId="0" borderId="18" xfId="0" applyFont="1" applyFill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11" fillId="2" borderId="20" xfId="0" applyFont="1" applyFill="1" applyBorder="1" applyAlignment="1" applyProtection="1">
      <alignment horizontal="center" vertical="center" wrapText="1"/>
    </xf>
    <xf numFmtId="0" fontId="11" fillId="2" borderId="19" xfId="0" applyFont="1" applyFill="1" applyBorder="1" applyAlignment="1" applyProtection="1">
      <alignment horizontal="center" vertical="center" wrapText="1"/>
    </xf>
    <xf numFmtId="0" fontId="11" fillId="2" borderId="25" xfId="0" applyFont="1" applyFill="1" applyBorder="1" applyAlignment="1" applyProtection="1">
      <alignment horizontal="center" vertical="center" wrapText="1"/>
    </xf>
    <xf numFmtId="0" fontId="11" fillId="2" borderId="21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/>
    </xf>
    <xf numFmtId="0" fontId="11" fillId="2" borderId="26" xfId="0" applyFont="1" applyFill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1" fillId="2" borderId="30" xfId="0" applyFont="1" applyFill="1" applyBorder="1" applyAlignment="1" applyProtection="1">
      <alignment horizontal="center"/>
    </xf>
    <xf numFmtId="0" fontId="1" fillId="2" borderId="39" xfId="0" applyFont="1" applyFill="1" applyBorder="1" applyAlignment="1" applyProtection="1">
      <alignment horizontal="center"/>
    </xf>
    <xf numFmtId="0" fontId="1" fillId="2" borderId="37" xfId="0" applyFont="1" applyFill="1" applyBorder="1" applyAlignment="1" applyProtection="1">
      <alignment horizontal="center"/>
    </xf>
    <xf numFmtId="167" fontId="1" fillId="2" borderId="13" xfId="0" applyNumberFormat="1" applyFont="1" applyFill="1" applyBorder="1" applyAlignment="1" applyProtection="1">
      <alignment horizontal="left" vertical="center"/>
    </xf>
    <xf numFmtId="167" fontId="1" fillId="2" borderId="15" xfId="0" applyNumberFormat="1" applyFont="1" applyFill="1" applyBorder="1" applyAlignment="1" applyProtection="1">
      <alignment horizontal="left" vertical="center"/>
    </xf>
    <xf numFmtId="0" fontId="1" fillId="2" borderId="13" xfId="0" applyFont="1" applyFill="1" applyBorder="1" applyAlignment="1" applyProtection="1">
      <alignment horizontal="center"/>
    </xf>
    <xf numFmtId="0" fontId="1" fillId="2" borderId="15" xfId="0" applyFont="1" applyFill="1" applyBorder="1" applyAlignment="1" applyProtection="1">
      <alignment horizontal="center"/>
    </xf>
    <xf numFmtId="0" fontId="11" fillId="2" borderId="1" xfId="0" applyFont="1" applyFill="1" applyBorder="1" applyAlignment="1" applyProtection="1">
      <alignment horizontal="left" vertical="center"/>
    </xf>
    <xf numFmtId="0" fontId="11" fillId="0" borderId="3" xfId="0" applyFont="1" applyBorder="1" applyAlignment="1" applyProtection="1">
      <alignment horizontal="left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 vertical="center"/>
    </xf>
    <xf numFmtId="0" fontId="14" fillId="0" borderId="13" xfId="0" applyFont="1" applyFill="1" applyBorder="1" applyAlignment="1" applyProtection="1">
      <alignment horizontal="left" wrapText="1"/>
    </xf>
    <xf numFmtId="0" fontId="14" fillId="0" borderId="16" xfId="0" applyFont="1" applyFill="1" applyBorder="1" applyAlignment="1" applyProtection="1">
      <alignment horizontal="left" wrapText="1"/>
    </xf>
    <xf numFmtId="0" fontId="14" fillId="0" borderId="15" xfId="0" applyFont="1" applyFill="1" applyBorder="1" applyAlignment="1" applyProtection="1">
      <alignment horizontal="left" wrapText="1"/>
    </xf>
    <xf numFmtId="0" fontId="11" fillId="2" borderId="37" xfId="0" applyFont="1" applyFill="1" applyBorder="1" applyAlignment="1" applyProtection="1">
      <alignment horizontal="left" vertical="center"/>
    </xf>
  </cellXfs>
  <cellStyles count="3">
    <cellStyle name="Standard" xfId="0" builtinId="0"/>
    <cellStyle name="Standard 2" xfId="1"/>
    <cellStyle name="Währung" xfId="2" builtinId="4"/>
  </cellStyles>
  <dxfs count="25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Y44"/>
  <sheetViews>
    <sheetView showGridLines="0" showRowColHeaders="0" tabSelected="1" zoomScaleNormal="100" workbookViewId="0">
      <selection activeCell="D3" sqref="D3:N3"/>
    </sheetView>
  </sheetViews>
  <sheetFormatPr baseColWidth="10" defaultColWidth="11.44140625" defaultRowHeight="13.2" x14ac:dyDescent="0.25"/>
  <cols>
    <col min="1" max="1" width="2" style="1" bestFit="1" customWidth="1"/>
    <col min="2" max="2" width="10.5546875" style="1" customWidth="1"/>
    <col min="3" max="4" width="14.44140625" style="1" customWidth="1"/>
    <col min="5" max="6" width="10.77734375" style="1" customWidth="1"/>
    <col min="7" max="7" width="8.44140625" style="1" customWidth="1"/>
    <col min="8" max="8" width="5.5546875" style="1" customWidth="1"/>
    <col min="9" max="9" width="6.77734375" style="1" customWidth="1"/>
    <col min="10" max="11" width="5.5546875" style="1" customWidth="1"/>
    <col min="12" max="12" width="14.21875" style="1" customWidth="1"/>
    <col min="13" max="13" width="14.44140625" style="1" customWidth="1"/>
    <col min="14" max="14" width="14.21875" style="1" customWidth="1"/>
    <col min="15" max="15" width="19.21875" style="1" customWidth="1"/>
    <col min="16" max="16" width="20.77734375" style="1" customWidth="1"/>
    <col min="17" max="17" width="12.5546875" style="1" customWidth="1"/>
    <col min="18" max="20" width="11.44140625" style="1" hidden="1" customWidth="1"/>
    <col min="21" max="21" width="18.21875" style="1" hidden="1" customWidth="1"/>
    <col min="22" max="22" width="16.77734375" style="1" hidden="1" customWidth="1"/>
    <col min="23" max="24" width="17.21875" style="1" hidden="1" customWidth="1"/>
    <col min="25" max="25" width="16.77734375" style="1" hidden="1" customWidth="1"/>
    <col min="26" max="26" width="11.44140625" style="1" customWidth="1"/>
    <col min="27" max="16384" width="11.44140625" style="1"/>
  </cols>
  <sheetData>
    <row r="1" spans="1:25" ht="24" customHeight="1" x14ac:dyDescent="0.25">
      <c r="B1" s="184" t="s">
        <v>62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6"/>
      <c r="Q1" s="10"/>
    </row>
    <row r="2" spans="1:25" ht="24" customHeight="1" thickBot="1" x14ac:dyDescent="0.3">
      <c r="B2" s="187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9"/>
      <c r="Q2" s="10"/>
    </row>
    <row r="3" spans="1:25" s="76" customFormat="1" ht="24" customHeight="1" thickBot="1" x14ac:dyDescent="0.3">
      <c r="B3" s="207" t="s">
        <v>42</v>
      </c>
      <c r="C3" s="207"/>
      <c r="D3" s="190"/>
      <c r="E3" s="191"/>
      <c r="F3" s="191"/>
      <c r="G3" s="191"/>
      <c r="H3" s="191"/>
      <c r="I3" s="191"/>
      <c r="J3" s="191"/>
      <c r="K3" s="191"/>
      <c r="L3" s="191"/>
      <c r="M3" s="191"/>
      <c r="N3" s="192"/>
      <c r="O3" s="125" t="s">
        <v>40</v>
      </c>
      <c r="P3" s="115"/>
      <c r="Q3" s="10"/>
    </row>
    <row r="4" spans="1:25" s="77" customFormat="1" ht="24" customHeight="1" thickBot="1" x14ac:dyDescent="0.3">
      <c r="B4" s="200" t="s">
        <v>2</v>
      </c>
      <c r="C4" s="200"/>
      <c r="D4" s="190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2"/>
      <c r="Q4" s="78"/>
    </row>
    <row r="5" spans="1:25" s="77" customFormat="1" ht="24" customHeight="1" thickBot="1" x14ac:dyDescent="0.3">
      <c r="B5" s="79"/>
      <c r="C5" s="79"/>
      <c r="D5" s="102"/>
      <c r="E5" s="102"/>
      <c r="F5" s="150" t="s">
        <v>43</v>
      </c>
      <c r="G5" s="151"/>
      <c r="H5" s="151"/>
      <c r="I5" s="151"/>
      <c r="J5" s="151"/>
      <c r="K5" s="152"/>
      <c r="L5" s="81"/>
      <c r="M5" s="102"/>
      <c r="N5" s="102"/>
      <c r="O5" s="102"/>
      <c r="P5" s="80"/>
      <c r="Q5" s="78"/>
    </row>
    <row r="6" spans="1:25" s="76" customFormat="1" ht="19.95" customHeight="1" thickBot="1" x14ac:dyDescent="0.3">
      <c r="B6" s="201" t="s">
        <v>46</v>
      </c>
      <c r="C6" s="201"/>
      <c r="D6" s="201"/>
      <c r="E6" s="201"/>
      <c r="F6" s="201"/>
      <c r="G6" s="201"/>
      <c r="H6" s="201"/>
      <c r="I6" s="82"/>
      <c r="J6" s="82"/>
      <c r="K6" s="82"/>
      <c r="L6" s="82"/>
      <c r="M6" s="82"/>
      <c r="N6" s="82"/>
      <c r="O6" s="82"/>
      <c r="P6" s="10"/>
    </row>
    <row r="7" spans="1:25" s="18" customFormat="1" ht="13.8" thickBot="1" x14ac:dyDescent="0.3">
      <c r="A7" s="193"/>
      <c r="B7" s="47" t="s">
        <v>9</v>
      </c>
      <c r="C7" s="47" t="s">
        <v>10</v>
      </c>
      <c r="D7" s="47" t="s">
        <v>11</v>
      </c>
      <c r="E7" s="198" t="s">
        <v>12</v>
      </c>
      <c r="F7" s="199"/>
      <c r="G7" s="47" t="s">
        <v>13</v>
      </c>
      <c r="H7" s="198" t="s">
        <v>14</v>
      </c>
      <c r="I7" s="199"/>
      <c r="J7" s="198" t="s">
        <v>15</v>
      </c>
      <c r="K7" s="199"/>
      <c r="L7" s="47" t="s">
        <v>16</v>
      </c>
      <c r="M7" s="47" t="s">
        <v>17</v>
      </c>
      <c r="N7" s="47" t="s">
        <v>18</v>
      </c>
      <c r="O7" s="47" t="s">
        <v>19</v>
      </c>
      <c r="P7" s="47" t="s">
        <v>20</v>
      </c>
      <c r="Q7" s="19"/>
      <c r="R7" s="157" t="s">
        <v>23</v>
      </c>
      <c r="S7" s="158"/>
      <c r="T7" s="158"/>
      <c r="U7" s="158"/>
      <c r="V7" s="158"/>
      <c r="W7" s="158"/>
      <c r="X7" s="158"/>
      <c r="Y7" s="159"/>
    </row>
    <row r="8" spans="1:25" ht="71.55" customHeight="1" thickBot="1" x14ac:dyDescent="0.3">
      <c r="A8" s="194"/>
      <c r="B8" s="164" t="s">
        <v>4</v>
      </c>
      <c r="C8" s="164" t="s">
        <v>5</v>
      </c>
      <c r="D8" s="153" t="s">
        <v>35</v>
      </c>
      <c r="E8" s="153" t="s">
        <v>24</v>
      </c>
      <c r="F8" s="153"/>
      <c r="G8" s="155" t="s">
        <v>37</v>
      </c>
      <c r="H8" s="153" t="s">
        <v>30</v>
      </c>
      <c r="I8" s="153"/>
      <c r="J8" s="153" t="s">
        <v>41</v>
      </c>
      <c r="K8" s="153"/>
      <c r="L8" s="202" t="s">
        <v>8</v>
      </c>
      <c r="M8" s="203"/>
      <c r="N8" s="203"/>
      <c r="O8" s="203"/>
      <c r="P8" s="165"/>
      <c r="Q8" s="10"/>
      <c r="R8" s="160"/>
      <c r="S8" s="161"/>
      <c r="T8" s="161"/>
      <c r="U8" s="161"/>
      <c r="V8" s="161"/>
      <c r="W8" s="67" t="s">
        <v>36</v>
      </c>
      <c r="X8" s="68">
        <v>365</v>
      </c>
      <c r="Y8" s="34"/>
    </row>
    <row r="9" spans="1:25" ht="96" customHeight="1" thickBot="1" x14ac:dyDescent="0.3">
      <c r="A9" s="195"/>
      <c r="B9" s="154"/>
      <c r="C9" s="154"/>
      <c r="D9" s="154"/>
      <c r="E9" s="48" t="s">
        <v>27</v>
      </c>
      <c r="F9" s="49" t="s">
        <v>28</v>
      </c>
      <c r="G9" s="156"/>
      <c r="H9" s="56" t="s">
        <v>6</v>
      </c>
      <c r="I9" s="31" t="s">
        <v>7</v>
      </c>
      <c r="J9" s="56" t="s">
        <v>6</v>
      </c>
      <c r="K9" s="31" t="s">
        <v>7</v>
      </c>
      <c r="L9" s="33" t="s">
        <v>25</v>
      </c>
      <c r="M9" s="33" t="s">
        <v>61</v>
      </c>
      <c r="N9" s="33" t="s">
        <v>26</v>
      </c>
      <c r="O9" s="21" t="s">
        <v>60</v>
      </c>
      <c r="P9" s="166"/>
      <c r="Q9" s="3"/>
      <c r="R9" s="35" t="s">
        <v>21</v>
      </c>
      <c r="S9" s="73" t="s">
        <v>39</v>
      </c>
      <c r="T9" s="36" t="s">
        <v>22</v>
      </c>
      <c r="U9" s="36" t="s">
        <v>58</v>
      </c>
      <c r="V9" s="36" t="s">
        <v>59</v>
      </c>
      <c r="W9" s="69"/>
      <c r="X9" s="70"/>
      <c r="Y9" s="37" t="s">
        <v>33</v>
      </c>
    </row>
    <row r="10" spans="1:25" x14ac:dyDescent="0.25">
      <c r="A10" s="44">
        <v>1</v>
      </c>
      <c r="B10" s="116"/>
      <c r="C10" s="117"/>
      <c r="D10" s="122"/>
      <c r="E10" s="50"/>
      <c r="F10" s="51"/>
      <c r="G10" s="103">
        <f t="shared" ref="G10:G17" si="0">IF(DATEDIF(E10,F10,"d")&gt;0,DATEDIF(E10,F10,"d")+1,0)</f>
        <v>0</v>
      </c>
      <c r="H10" s="104">
        <v>39</v>
      </c>
      <c r="I10" s="105">
        <v>50</v>
      </c>
      <c r="J10" s="57"/>
      <c r="K10" s="58"/>
      <c r="L10" s="63"/>
      <c r="M10" s="106">
        <f t="shared" ref="M10:M17" si="1">IF(T10=0,0,((T10/R10/$X$8*G10*U10)))</f>
        <v>0</v>
      </c>
      <c r="N10" s="63"/>
      <c r="O10" s="32">
        <f t="shared" ref="O10:O17" si="2">IF(T10=0,0,((T10/R10/$X$8*G10*V10)))</f>
        <v>0</v>
      </c>
      <c r="P10" s="165"/>
      <c r="Q10" s="9"/>
      <c r="R10" s="38">
        <f t="shared" ref="R10:R17" si="3">H10*60+I10</f>
        <v>2390</v>
      </c>
      <c r="S10" s="74">
        <f>R10/5</f>
        <v>478</v>
      </c>
      <c r="T10" s="39">
        <f t="shared" ref="T10:T17" si="4">IF((J10*60+K10)&lt;R10,(J10*60)+K10,R10)</f>
        <v>0</v>
      </c>
      <c r="U10" s="64">
        <v>54200</v>
      </c>
      <c r="V10" s="64">
        <f t="shared" ref="V10:V15" si="5">IF(M10&gt;0,8000,0)</f>
        <v>0</v>
      </c>
      <c r="W10" s="64"/>
      <c r="X10" s="65"/>
      <c r="Y10" s="40">
        <f t="shared" ref="Y10:Y17" si="6">(G10/$X$8)*(T10/R10)</f>
        <v>0</v>
      </c>
    </row>
    <row r="11" spans="1:25" x14ac:dyDescent="0.25">
      <c r="A11" s="45">
        <v>2</v>
      </c>
      <c r="B11" s="118"/>
      <c r="C11" s="119"/>
      <c r="D11" s="123"/>
      <c r="E11" s="52"/>
      <c r="F11" s="53"/>
      <c r="G11" s="103">
        <f t="shared" si="0"/>
        <v>0</v>
      </c>
      <c r="H11" s="107">
        <v>39</v>
      </c>
      <c r="I11" s="108">
        <v>50</v>
      </c>
      <c r="J11" s="59"/>
      <c r="K11" s="60"/>
      <c r="L11" s="63"/>
      <c r="M11" s="106">
        <f t="shared" si="1"/>
        <v>0</v>
      </c>
      <c r="N11" s="63"/>
      <c r="O11" s="32">
        <f t="shared" si="2"/>
        <v>0</v>
      </c>
      <c r="P11" s="166"/>
      <c r="Q11" s="9"/>
      <c r="R11" s="38">
        <f t="shared" si="3"/>
        <v>2390</v>
      </c>
      <c r="S11" s="74">
        <f>R11/5</f>
        <v>478</v>
      </c>
      <c r="T11" s="39">
        <f t="shared" si="4"/>
        <v>0</v>
      </c>
      <c r="U11" s="64">
        <v>54200</v>
      </c>
      <c r="V11" s="64">
        <f t="shared" si="5"/>
        <v>0</v>
      </c>
      <c r="W11" s="64"/>
      <c r="X11" s="65"/>
      <c r="Y11" s="40">
        <f t="shared" si="6"/>
        <v>0</v>
      </c>
    </row>
    <row r="12" spans="1:25" x14ac:dyDescent="0.25">
      <c r="A12" s="45">
        <v>3</v>
      </c>
      <c r="B12" s="118"/>
      <c r="C12" s="119"/>
      <c r="D12" s="123"/>
      <c r="E12" s="52"/>
      <c r="F12" s="53"/>
      <c r="G12" s="103">
        <f t="shared" si="0"/>
        <v>0</v>
      </c>
      <c r="H12" s="107">
        <v>39</v>
      </c>
      <c r="I12" s="108">
        <v>50</v>
      </c>
      <c r="J12" s="59"/>
      <c r="K12" s="60"/>
      <c r="L12" s="63"/>
      <c r="M12" s="106">
        <f t="shared" si="1"/>
        <v>0</v>
      </c>
      <c r="N12" s="63"/>
      <c r="O12" s="32">
        <f t="shared" si="2"/>
        <v>0</v>
      </c>
      <c r="P12" s="166"/>
      <c r="Q12" s="9"/>
      <c r="R12" s="38">
        <f t="shared" si="3"/>
        <v>2390</v>
      </c>
      <c r="S12" s="74">
        <f t="shared" ref="S12:S16" si="7">R12/5</f>
        <v>478</v>
      </c>
      <c r="T12" s="39">
        <f t="shared" si="4"/>
        <v>0</v>
      </c>
      <c r="U12" s="64">
        <v>54200</v>
      </c>
      <c r="V12" s="64">
        <f t="shared" si="5"/>
        <v>0</v>
      </c>
      <c r="W12" s="64"/>
      <c r="X12" s="65"/>
      <c r="Y12" s="40">
        <f t="shared" si="6"/>
        <v>0</v>
      </c>
    </row>
    <row r="13" spans="1:25" x14ac:dyDescent="0.25">
      <c r="A13" s="45">
        <v>4</v>
      </c>
      <c r="B13" s="118"/>
      <c r="C13" s="119"/>
      <c r="D13" s="123"/>
      <c r="E13" s="52"/>
      <c r="F13" s="53"/>
      <c r="G13" s="103">
        <f t="shared" si="0"/>
        <v>0</v>
      </c>
      <c r="H13" s="107">
        <v>39</v>
      </c>
      <c r="I13" s="108">
        <v>50</v>
      </c>
      <c r="J13" s="59"/>
      <c r="K13" s="60"/>
      <c r="L13" s="63"/>
      <c r="M13" s="106">
        <f t="shared" si="1"/>
        <v>0</v>
      </c>
      <c r="N13" s="63"/>
      <c r="O13" s="32">
        <f t="shared" si="2"/>
        <v>0</v>
      </c>
      <c r="P13" s="166"/>
      <c r="Q13" s="9"/>
      <c r="R13" s="38">
        <f t="shared" si="3"/>
        <v>2390</v>
      </c>
      <c r="S13" s="74">
        <f t="shared" si="7"/>
        <v>478</v>
      </c>
      <c r="T13" s="39">
        <f t="shared" si="4"/>
        <v>0</v>
      </c>
      <c r="U13" s="64">
        <v>54200</v>
      </c>
      <c r="V13" s="64">
        <f t="shared" si="5"/>
        <v>0</v>
      </c>
      <c r="W13" s="64"/>
      <c r="X13" s="65"/>
      <c r="Y13" s="40">
        <f t="shared" si="6"/>
        <v>0</v>
      </c>
    </row>
    <row r="14" spans="1:25" ht="13.35" customHeight="1" x14ac:dyDescent="0.25">
      <c r="A14" s="45">
        <v>5</v>
      </c>
      <c r="B14" s="118"/>
      <c r="C14" s="119"/>
      <c r="D14" s="123"/>
      <c r="E14" s="52"/>
      <c r="F14" s="53"/>
      <c r="G14" s="103">
        <f t="shared" si="0"/>
        <v>0</v>
      </c>
      <c r="H14" s="107">
        <v>39</v>
      </c>
      <c r="I14" s="108">
        <v>50</v>
      </c>
      <c r="J14" s="59"/>
      <c r="K14" s="60"/>
      <c r="L14" s="63"/>
      <c r="M14" s="106">
        <f t="shared" si="1"/>
        <v>0</v>
      </c>
      <c r="N14" s="63"/>
      <c r="O14" s="32">
        <f t="shared" si="2"/>
        <v>0</v>
      </c>
      <c r="P14" s="166"/>
      <c r="Q14" s="9"/>
      <c r="R14" s="38">
        <f t="shared" si="3"/>
        <v>2390</v>
      </c>
      <c r="S14" s="74">
        <f t="shared" si="7"/>
        <v>478</v>
      </c>
      <c r="T14" s="39">
        <f t="shared" si="4"/>
        <v>0</v>
      </c>
      <c r="U14" s="64">
        <v>54200</v>
      </c>
      <c r="V14" s="64">
        <f t="shared" si="5"/>
        <v>0</v>
      </c>
      <c r="W14" s="64"/>
      <c r="X14" s="65"/>
      <c r="Y14" s="40">
        <f t="shared" si="6"/>
        <v>0</v>
      </c>
    </row>
    <row r="15" spans="1:25" x14ac:dyDescent="0.25">
      <c r="A15" s="45">
        <v>6</v>
      </c>
      <c r="B15" s="118"/>
      <c r="C15" s="119"/>
      <c r="D15" s="123"/>
      <c r="E15" s="52"/>
      <c r="F15" s="53"/>
      <c r="G15" s="103">
        <f t="shared" si="0"/>
        <v>0</v>
      </c>
      <c r="H15" s="107">
        <v>39</v>
      </c>
      <c r="I15" s="108">
        <v>50</v>
      </c>
      <c r="J15" s="59"/>
      <c r="K15" s="60"/>
      <c r="L15" s="63"/>
      <c r="M15" s="106">
        <f t="shared" si="1"/>
        <v>0</v>
      </c>
      <c r="N15" s="63"/>
      <c r="O15" s="32">
        <f t="shared" si="2"/>
        <v>0</v>
      </c>
      <c r="P15" s="166"/>
      <c r="Q15" s="9"/>
      <c r="R15" s="38">
        <f t="shared" si="3"/>
        <v>2390</v>
      </c>
      <c r="S15" s="74">
        <f t="shared" si="7"/>
        <v>478</v>
      </c>
      <c r="T15" s="39">
        <f t="shared" si="4"/>
        <v>0</v>
      </c>
      <c r="U15" s="64">
        <v>54200</v>
      </c>
      <c r="V15" s="64">
        <f t="shared" si="5"/>
        <v>0</v>
      </c>
      <c r="W15" s="64"/>
      <c r="X15" s="65"/>
      <c r="Y15" s="40">
        <f t="shared" si="6"/>
        <v>0</v>
      </c>
    </row>
    <row r="16" spans="1:25" ht="13.35" customHeight="1" x14ac:dyDescent="0.25">
      <c r="A16" s="45">
        <v>7</v>
      </c>
      <c r="B16" s="118"/>
      <c r="C16" s="119"/>
      <c r="D16" s="123"/>
      <c r="E16" s="52"/>
      <c r="F16" s="53"/>
      <c r="G16" s="103">
        <f t="shared" si="0"/>
        <v>0</v>
      </c>
      <c r="H16" s="107">
        <v>39</v>
      </c>
      <c r="I16" s="108">
        <v>50</v>
      </c>
      <c r="J16" s="59"/>
      <c r="K16" s="60"/>
      <c r="L16" s="63"/>
      <c r="M16" s="106">
        <f t="shared" si="1"/>
        <v>0</v>
      </c>
      <c r="N16" s="63"/>
      <c r="O16" s="32">
        <f t="shared" si="2"/>
        <v>0</v>
      </c>
      <c r="P16" s="166"/>
      <c r="Q16" s="9"/>
      <c r="R16" s="38">
        <f t="shared" si="3"/>
        <v>2390</v>
      </c>
      <c r="S16" s="74">
        <f t="shared" si="7"/>
        <v>478</v>
      </c>
      <c r="T16" s="39">
        <f t="shared" si="4"/>
        <v>0</v>
      </c>
      <c r="U16" s="64">
        <v>54200</v>
      </c>
      <c r="V16" s="64">
        <f>IF(M16&gt;0,8000,0)</f>
        <v>0</v>
      </c>
      <c r="W16" s="64"/>
      <c r="X16" s="65"/>
      <c r="Y16" s="40">
        <f t="shared" si="6"/>
        <v>0</v>
      </c>
    </row>
    <row r="17" spans="1:25" ht="13.35" customHeight="1" thickBot="1" x14ac:dyDescent="0.3">
      <c r="A17" s="46">
        <v>8</v>
      </c>
      <c r="B17" s="120"/>
      <c r="C17" s="121"/>
      <c r="D17" s="124"/>
      <c r="E17" s="54"/>
      <c r="F17" s="55"/>
      <c r="G17" s="109">
        <f t="shared" si="0"/>
        <v>0</v>
      </c>
      <c r="H17" s="110">
        <v>39</v>
      </c>
      <c r="I17" s="111">
        <v>50</v>
      </c>
      <c r="J17" s="61"/>
      <c r="K17" s="62"/>
      <c r="L17" s="63"/>
      <c r="M17" s="106">
        <f t="shared" si="1"/>
        <v>0</v>
      </c>
      <c r="N17" s="63"/>
      <c r="O17" s="32">
        <f t="shared" si="2"/>
        <v>0</v>
      </c>
      <c r="P17" s="167"/>
      <c r="R17" s="41">
        <f t="shared" si="3"/>
        <v>2390</v>
      </c>
      <c r="S17" s="75">
        <f>R17/5</f>
        <v>478</v>
      </c>
      <c r="T17" s="42">
        <f t="shared" si="4"/>
        <v>0</v>
      </c>
      <c r="U17" s="64">
        <v>54200</v>
      </c>
      <c r="V17" s="64">
        <f>IF(M17&gt;0,8000,0)</f>
        <v>0</v>
      </c>
      <c r="W17" s="64"/>
      <c r="X17" s="66"/>
      <c r="Y17" s="40">
        <f t="shared" si="6"/>
        <v>0</v>
      </c>
    </row>
    <row r="18" spans="1:25" ht="26.55" customHeight="1" thickBot="1" x14ac:dyDescent="0.3">
      <c r="A18" s="4"/>
      <c r="B18" s="204" t="s">
        <v>38</v>
      </c>
      <c r="C18" s="205"/>
      <c r="D18" s="205"/>
      <c r="E18" s="205"/>
      <c r="F18" s="205"/>
      <c r="G18" s="205"/>
      <c r="H18" s="205"/>
      <c r="I18" s="205"/>
      <c r="J18" s="206"/>
      <c r="K18" s="196" t="s">
        <v>31</v>
      </c>
      <c r="L18" s="197"/>
      <c r="M18" s="112">
        <f t="shared" ref="M18:O18" si="8">SUM(M10:M17)</f>
        <v>0</v>
      </c>
      <c r="N18" s="112">
        <f t="shared" si="8"/>
        <v>0</v>
      </c>
      <c r="O18" s="112">
        <f t="shared" si="8"/>
        <v>0</v>
      </c>
      <c r="P18" s="114"/>
      <c r="R18" s="4"/>
      <c r="S18" s="4"/>
      <c r="T18" s="4"/>
      <c r="U18" s="4"/>
      <c r="X18" s="71" t="s">
        <v>34</v>
      </c>
      <c r="Y18" s="43">
        <f>SUM(Y10:Y17)</f>
        <v>0</v>
      </c>
    </row>
    <row r="19" spans="1:25" s="76" customFormat="1" ht="15.6" customHeight="1" thickBot="1" x14ac:dyDescent="0.3">
      <c r="B19" s="162" t="s">
        <v>29</v>
      </c>
      <c r="C19" s="163"/>
      <c r="D19" s="163"/>
      <c r="E19" s="163"/>
      <c r="F19" s="163"/>
      <c r="G19" s="163"/>
      <c r="H19" s="163"/>
      <c r="I19" s="163"/>
      <c r="J19" s="83"/>
      <c r="K19" s="83"/>
      <c r="L19" s="11"/>
      <c r="M19" s="11"/>
      <c r="N19" s="11"/>
      <c r="O19" s="11"/>
      <c r="P19" s="24">
        <f>SUM(L10:L17)</f>
        <v>0</v>
      </c>
    </row>
    <row r="20" spans="1:25" s="76" customFormat="1" ht="15.6" customHeight="1" thickBot="1" x14ac:dyDescent="0.3">
      <c r="B20" s="162" t="s">
        <v>44</v>
      </c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84"/>
      <c r="P20" s="27"/>
    </row>
    <row r="21" spans="1:25" s="76" customFormat="1" ht="15.6" customHeight="1" thickBot="1" x14ac:dyDescent="0.3">
      <c r="B21" s="86" t="s">
        <v>46</v>
      </c>
      <c r="C21" s="87"/>
      <c r="D21" s="87"/>
      <c r="E21" s="87"/>
      <c r="F21" s="28"/>
      <c r="G21" s="28"/>
      <c r="H21" s="28"/>
      <c r="I21" s="28"/>
      <c r="J21" s="28"/>
      <c r="K21" s="28"/>
      <c r="L21" s="28"/>
      <c r="M21" s="88"/>
      <c r="N21" s="88"/>
      <c r="O21" s="88"/>
      <c r="P21" s="24">
        <f>SUM(P19:P20)</f>
        <v>0</v>
      </c>
      <c r="Q21" s="89"/>
    </row>
    <row r="22" spans="1:25" x14ac:dyDescent="0.25">
      <c r="B22" s="72"/>
      <c r="C22" s="72"/>
      <c r="D22" s="72"/>
      <c r="E22" s="72"/>
      <c r="F22" s="7"/>
      <c r="G22" s="7"/>
      <c r="H22" s="7"/>
      <c r="I22" s="7"/>
      <c r="J22" s="7"/>
      <c r="K22" s="7"/>
      <c r="L22" s="7"/>
      <c r="M22" s="7"/>
      <c r="N22" s="7"/>
      <c r="O22" s="7"/>
      <c r="P22" s="6"/>
    </row>
    <row r="23" spans="1:25" s="76" customFormat="1" ht="17.399999999999999" x14ac:dyDescent="0.25">
      <c r="B23" s="94" t="s">
        <v>47</v>
      </c>
      <c r="C23" s="95"/>
      <c r="D23" s="95"/>
      <c r="E23" s="95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90"/>
    </row>
    <row r="24" spans="1:25" s="76" customFormat="1" ht="15" customHeight="1" thickBot="1" x14ac:dyDescent="0.3">
      <c r="B24" s="85" t="s">
        <v>48</v>
      </c>
      <c r="C24" s="85"/>
      <c r="D24" s="85"/>
      <c r="E24" s="85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90"/>
    </row>
    <row r="25" spans="1:25" s="76" customFormat="1" ht="15" customHeight="1" thickBot="1" x14ac:dyDescent="0.3">
      <c r="B25" s="135" t="s">
        <v>3</v>
      </c>
      <c r="C25" s="136"/>
      <c r="D25" s="135" t="s">
        <v>45</v>
      </c>
      <c r="E25" s="136"/>
      <c r="F25" s="136"/>
      <c r="G25" s="136"/>
      <c r="H25" s="136"/>
      <c r="I25" s="136"/>
      <c r="J25" s="136"/>
      <c r="K25" s="137"/>
      <c r="L25" s="133" t="s">
        <v>1</v>
      </c>
      <c r="M25" s="134"/>
      <c r="N25" s="20"/>
      <c r="O25" s="12"/>
      <c r="P25" s="90"/>
    </row>
    <row r="26" spans="1:25" s="76" customFormat="1" ht="15" customHeight="1" x14ac:dyDescent="0.25">
      <c r="B26" s="141"/>
      <c r="C26" s="142"/>
      <c r="D26" s="141"/>
      <c r="E26" s="142"/>
      <c r="F26" s="142"/>
      <c r="G26" s="142"/>
      <c r="H26" s="142"/>
      <c r="I26" s="142"/>
      <c r="J26" s="142"/>
      <c r="K26" s="143"/>
      <c r="L26" s="170"/>
      <c r="M26" s="171"/>
      <c r="N26" s="113"/>
      <c r="O26" s="12"/>
      <c r="P26" s="90"/>
    </row>
    <row r="27" spans="1:25" s="76" customFormat="1" ht="15" customHeight="1" thickBot="1" x14ac:dyDescent="0.3">
      <c r="B27" s="141"/>
      <c r="C27" s="142"/>
      <c r="D27" s="141"/>
      <c r="E27" s="142"/>
      <c r="F27" s="142"/>
      <c r="G27" s="142"/>
      <c r="H27" s="142"/>
      <c r="I27" s="142"/>
      <c r="J27" s="142"/>
      <c r="K27" s="143"/>
      <c r="L27" s="170"/>
      <c r="M27" s="171"/>
      <c r="N27" s="113"/>
      <c r="O27" s="12"/>
      <c r="P27" s="90"/>
    </row>
    <row r="28" spans="1:25" s="76" customFormat="1" ht="15" customHeight="1" thickBot="1" x14ac:dyDescent="0.3">
      <c r="B28" s="130"/>
      <c r="C28" s="131"/>
      <c r="D28" s="130"/>
      <c r="E28" s="131"/>
      <c r="F28" s="131"/>
      <c r="G28" s="131"/>
      <c r="H28" s="131"/>
      <c r="I28" s="131"/>
      <c r="J28" s="131"/>
      <c r="K28" s="132"/>
      <c r="L28" s="172"/>
      <c r="M28" s="173"/>
      <c r="N28" s="13"/>
      <c r="O28" s="13"/>
      <c r="P28" s="14">
        <f>SUM(H26:M28)</f>
        <v>0</v>
      </c>
    </row>
    <row r="29" spans="1:25" s="76" customFormat="1" ht="15" customHeight="1" x14ac:dyDescent="0.25">
      <c r="B29" s="15"/>
      <c r="C29" s="15"/>
      <c r="D29" s="15"/>
      <c r="E29" s="16"/>
      <c r="F29" s="16"/>
      <c r="G29" s="16"/>
      <c r="H29" s="17"/>
      <c r="I29" s="17"/>
      <c r="J29" s="16"/>
      <c r="K29" s="16"/>
      <c r="L29" s="16"/>
      <c r="M29" s="16"/>
      <c r="N29" s="16"/>
      <c r="O29" s="17"/>
      <c r="P29" s="91"/>
    </row>
    <row r="30" spans="1:25" s="76" customFormat="1" ht="15" customHeight="1" thickBot="1" x14ac:dyDescent="0.3">
      <c r="B30" s="85" t="s">
        <v>49</v>
      </c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4"/>
      <c r="P30" s="84"/>
    </row>
    <row r="31" spans="1:25" s="76" customFormat="1" ht="15" customHeight="1" thickBot="1" x14ac:dyDescent="0.3">
      <c r="B31" s="174" t="s">
        <v>0</v>
      </c>
      <c r="C31" s="175"/>
      <c r="D31" s="135" t="s">
        <v>56</v>
      </c>
      <c r="E31" s="136"/>
      <c r="F31" s="137"/>
      <c r="G31" s="135" t="s">
        <v>57</v>
      </c>
      <c r="H31" s="136"/>
      <c r="I31" s="136"/>
      <c r="J31" s="136"/>
      <c r="K31" s="136"/>
      <c r="L31" s="137"/>
      <c r="M31" s="135" t="s">
        <v>32</v>
      </c>
      <c r="N31" s="137"/>
      <c r="O31" s="126" t="s">
        <v>1</v>
      </c>
      <c r="P31" s="26"/>
    </row>
    <row r="32" spans="1:25" s="76" customFormat="1" ht="15" customHeight="1" x14ac:dyDescent="0.25">
      <c r="B32" s="176"/>
      <c r="C32" s="177"/>
      <c r="D32" s="138"/>
      <c r="E32" s="139"/>
      <c r="F32" s="140"/>
      <c r="G32" s="138"/>
      <c r="H32" s="139"/>
      <c r="I32" s="139"/>
      <c r="J32" s="139"/>
      <c r="K32" s="139"/>
      <c r="L32" s="140"/>
      <c r="M32" s="144"/>
      <c r="N32" s="145"/>
      <c r="O32" s="127"/>
      <c r="P32" s="92"/>
    </row>
    <row r="33" spans="2:17" s="76" customFormat="1" ht="15" customHeight="1" x14ac:dyDescent="0.25">
      <c r="B33" s="178"/>
      <c r="C33" s="179"/>
      <c r="D33" s="141"/>
      <c r="E33" s="142"/>
      <c r="F33" s="143"/>
      <c r="G33" s="141"/>
      <c r="H33" s="142"/>
      <c r="I33" s="142"/>
      <c r="J33" s="142"/>
      <c r="K33" s="142"/>
      <c r="L33" s="143"/>
      <c r="M33" s="146"/>
      <c r="N33" s="147"/>
      <c r="O33" s="128"/>
      <c r="P33" s="92"/>
    </row>
    <row r="34" spans="2:17" s="76" customFormat="1" ht="15" customHeight="1" thickBot="1" x14ac:dyDescent="0.3">
      <c r="B34" s="182"/>
      <c r="C34" s="183"/>
      <c r="D34" s="141"/>
      <c r="E34" s="142"/>
      <c r="F34" s="143"/>
      <c r="G34" s="141"/>
      <c r="H34" s="142"/>
      <c r="I34" s="142"/>
      <c r="J34" s="142"/>
      <c r="K34" s="142"/>
      <c r="L34" s="143"/>
      <c r="M34" s="146"/>
      <c r="N34" s="147"/>
      <c r="O34" s="128"/>
      <c r="P34" s="92"/>
    </row>
    <row r="35" spans="2:17" s="76" customFormat="1" ht="15" customHeight="1" thickBot="1" x14ac:dyDescent="0.3">
      <c r="B35" s="180"/>
      <c r="C35" s="181"/>
      <c r="D35" s="130"/>
      <c r="E35" s="131"/>
      <c r="F35" s="132"/>
      <c r="G35" s="130"/>
      <c r="H35" s="131"/>
      <c r="I35" s="131"/>
      <c r="J35" s="131"/>
      <c r="K35" s="131"/>
      <c r="L35" s="132"/>
      <c r="M35" s="148"/>
      <c r="N35" s="149"/>
      <c r="O35" s="129"/>
      <c r="P35" s="93">
        <f>SUM(O32:O35)</f>
        <v>0</v>
      </c>
    </row>
    <row r="36" spans="2:17" s="76" customFormat="1" ht="18" thickBot="1" x14ac:dyDescent="0.3">
      <c r="B36" s="96" t="s">
        <v>50</v>
      </c>
      <c r="C36" s="30"/>
      <c r="D36" s="30"/>
      <c r="E36" s="29"/>
      <c r="F36" s="29"/>
      <c r="G36" s="29"/>
      <c r="H36" s="28"/>
      <c r="I36" s="28"/>
      <c r="J36" s="29"/>
      <c r="K36" s="29"/>
      <c r="L36" s="29"/>
      <c r="M36" s="29"/>
      <c r="N36" s="29"/>
      <c r="O36" s="28"/>
      <c r="P36" s="24">
        <f>P21-P28-P35-P43</f>
        <v>0</v>
      </c>
    </row>
    <row r="37" spans="2:17" x14ac:dyDescent="0.25">
      <c r="B37" s="15"/>
      <c r="C37" s="15"/>
      <c r="D37" s="15"/>
      <c r="E37" s="16"/>
      <c r="F37" s="16"/>
      <c r="G37" s="16"/>
      <c r="H37" s="17"/>
      <c r="I37" s="17"/>
      <c r="J37" s="16"/>
      <c r="K37" s="16"/>
      <c r="L37" s="16"/>
      <c r="M37" s="16"/>
      <c r="N37" s="16"/>
      <c r="O37" s="17"/>
      <c r="P37" s="25"/>
    </row>
    <row r="38" spans="2:17" s="77" customFormat="1" ht="18" thickBot="1" x14ac:dyDescent="0.3">
      <c r="B38" s="169" t="s">
        <v>51</v>
      </c>
      <c r="C38" s="169"/>
      <c r="D38" s="169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84"/>
    </row>
    <row r="39" spans="2:17" s="76" customFormat="1" ht="15" customHeight="1" thickBot="1" x14ac:dyDescent="0.3">
      <c r="B39" s="98" t="s">
        <v>52</v>
      </c>
      <c r="C39" s="98"/>
      <c r="D39" s="98"/>
      <c r="E39" s="84"/>
      <c r="F39" s="84"/>
      <c r="G39" s="84"/>
      <c r="J39" s="84"/>
      <c r="K39" s="84"/>
      <c r="L39" s="84"/>
      <c r="M39" s="84"/>
      <c r="N39" s="84"/>
      <c r="O39" s="84"/>
      <c r="P39" s="99">
        <f>SUM(N10:N17)</f>
        <v>0</v>
      </c>
    </row>
    <row r="40" spans="2:17" s="76" customFormat="1" ht="15" customHeight="1" thickBot="1" x14ac:dyDescent="0.3">
      <c r="B40" s="98" t="s">
        <v>53</v>
      </c>
      <c r="C40" s="98"/>
      <c r="D40" s="98"/>
      <c r="E40" s="84"/>
      <c r="F40" s="84"/>
      <c r="G40" s="84"/>
      <c r="J40" s="84"/>
      <c r="K40" s="84"/>
      <c r="L40" s="84"/>
      <c r="M40" s="84"/>
      <c r="N40" s="84"/>
      <c r="O40" s="84"/>
      <c r="P40" s="99">
        <f>IF(O18&gt;P20,P20,O18)</f>
        <v>0</v>
      </c>
    </row>
    <row r="41" spans="2:17" s="76" customFormat="1" ht="15" customHeight="1" thickBot="1" x14ac:dyDescent="0.3">
      <c r="B41" s="84" t="s">
        <v>54</v>
      </c>
      <c r="C41" s="98"/>
      <c r="D41" s="98"/>
      <c r="E41" s="84"/>
      <c r="F41" s="84"/>
      <c r="G41" s="84"/>
      <c r="J41" s="84"/>
      <c r="K41" s="84"/>
      <c r="L41" s="84"/>
      <c r="M41" s="84"/>
      <c r="N41" s="84"/>
      <c r="O41" s="84"/>
      <c r="P41" s="99">
        <v>0</v>
      </c>
    </row>
    <row r="42" spans="2:17" ht="13.8" thickBot="1" x14ac:dyDescent="0.3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25"/>
    </row>
    <row r="43" spans="2:17" s="76" customFormat="1" ht="18" thickBot="1" x14ac:dyDescent="0.3">
      <c r="B43" s="168" t="s">
        <v>55</v>
      </c>
      <c r="C43" s="168"/>
      <c r="D43" s="168"/>
      <c r="E43" s="168"/>
      <c r="F43" s="168"/>
      <c r="G43" s="168"/>
      <c r="H43" s="168"/>
      <c r="I43" s="168"/>
      <c r="J43" s="100"/>
      <c r="K43" s="100"/>
      <c r="L43" s="100"/>
      <c r="M43" s="100"/>
      <c r="N43" s="100"/>
      <c r="O43" s="100"/>
      <c r="P43" s="101">
        <f>SUM(P39:P41)</f>
        <v>0</v>
      </c>
    </row>
    <row r="44" spans="2:17" x14ac:dyDescent="0.25">
      <c r="C44" s="22"/>
      <c r="D44" s="23"/>
      <c r="E44" s="23"/>
      <c r="F44" s="23"/>
      <c r="G44" s="23"/>
      <c r="H44" s="23"/>
      <c r="I44" s="23"/>
      <c r="J44" s="23"/>
      <c r="K44" s="2"/>
      <c r="L44" s="2"/>
      <c r="M44" s="2"/>
      <c r="N44" s="2"/>
      <c r="O44" s="2"/>
      <c r="P44" s="2"/>
      <c r="Q44" s="5"/>
    </row>
  </sheetData>
  <sheetProtection algorithmName="SHA-512" hashValue="F1JLhQtSSE7GArexOwvSHAONpbm35XmrR+tTMU1NpFMN67T31Cr+uIEjFMb/rpc1qVTTfC2ImwGJ7yNEtf54rg==" saltValue="SwJUHSZq8WiafDFn7OPQ5Q==" spinCount="100000" sheet="1" selectLockedCells="1"/>
  <protectedRanges>
    <protectedRange sqref="B19:K19 C34 K18 B32:C33 B35:C35 B26:O29 D32:O35 C36:O36 P20 M10:M17 C10:F17 H10:K17 B37:O37" name="Bereich1"/>
    <protectedRange sqref="G10:G17" name="Bereich1_1"/>
    <protectedRange sqref="B18:H18 J18" name="Bereich1_1_1"/>
    <protectedRange sqref="D1" name="Bereich1_3"/>
  </protectedRanges>
  <mergeCells count="64">
    <mergeCell ref="B1:P2"/>
    <mergeCell ref="D4:P4"/>
    <mergeCell ref="A7:A9"/>
    <mergeCell ref="K18:L18"/>
    <mergeCell ref="E7:F7"/>
    <mergeCell ref="E8:F8"/>
    <mergeCell ref="B4:C4"/>
    <mergeCell ref="B6:H6"/>
    <mergeCell ref="J7:K7"/>
    <mergeCell ref="H7:I7"/>
    <mergeCell ref="L8:O8"/>
    <mergeCell ref="P8:P9"/>
    <mergeCell ref="B18:J18"/>
    <mergeCell ref="B3:C3"/>
    <mergeCell ref="D3:N3"/>
    <mergeCell ref="B43:I43"/>
    <mergeCell ref="B38:D38"/>
    <mergeCell ref="L26:M26"/>
    <mergeCell ref="L27:M27"/>
    <mergeCell ref="L28:M28"/>
    <mergeCell ref="B31:C31"/>
    <mergeCell ref="B32:C32"/>
    <mergeCell ref="B33:C33"/>
    <mergeCell ref="B35:C35"/>
    <mergeCell ref="B34:C34"/>
    <mergeCell ref="D35:F35"/>
    <mergeCell ref="B27:C27"/>
    <mergeCell ref="B28:C28"/>
    <mergeCell ref="D26:K26"/>
    <mergeCell ref="D27:K27"/>
    <mergeCell ref="D28:K28"/>
    <mergeCell ref="R7:Y7"/>
    <mergeCell ref="R8:V8"/>
    <mergeCell ref="B20:N20"/>
    <mergeCell ref="B8:B9"/>
    <mergeCell ref="C8:C9"/>
    <mergeCell ref="J8:K8"/>
    <mergeCell ref="H8:I8"/>
    <mergeCell ref="B19:I19"/>
    <mergeCell ref="P10:P11"/>
    <mergeCell ref="P12:P13"/>
    <mergeCell ref="P14:P15"/>
    <mergeCell ref="P16:P17"/>
    <mergeCell ref="B26:C26"/>
    <mergeCell ref="B25:C25"/>
    <mergeCell ref="D25:K25"/>
    <mergeCell ref="F5:K5"/>
    <mergeCell ref="D8:D9"/>
    <mergeCell ref="G8:G9"/>
    <mergeCell ref="G35:L35"/>
    <mergeCell ref="L25:M25"/>
    <mergeCell ref="D31:F31"/>
    <mergeCell ref="D32:F32"/>
    <mergeCell ref="D33:F33"/>
    <mergeCell ref="D34:F34"/>
    <mergeCell ref="G31:L31"/>
    <mergeCell ref="G32:L32"/>
    <mergeCell ref="G33:L33"/>
    <mergeCell ref="G34:L34"/>
    <mergeCell ref="M31:N31"/>
    <mergeCell ref="M32:N32"/>
    <mergeCell ref="M33:N33"/>
    <mergeCell ref="M34:N34"/>
    <mergeCell ref="M35:N35"/>
  </mergeCells>
  <phoneticPr fontId="0" type="noConversion"/>
  <conditionalFormatting sqref="P39">
    <cfRule type="cellIs" dxfId="24" priority="25" operator="greaterThan">
      <formula>$M$18</formula>
    </cfRule>
  </conditionalFormatting>
  <conditionalFormatting sqref="N11">
    <cfRule type="cellIs" dxfId="23" priority="23" operator="greaterThan">
      <formula>L11</formula>
    </cfRule>
    <cfRule type="cellIs" dxfId="22" priority="24" operator="greaterThan">
      <formula>M11</formula>
    </cfRule>
  </conditionalFormatting>
  <conditionalFormatting sqref="N10">
    <cfRule type="cellIs" dxfId="21" priority="21" operator="greaterThan">
      <formula>L10</formula>
    </cfRule>
    <cfRule type="cellIs" dxfId="20" priority="22" operator="greaterThan">
      <formula>M10</formula>
    </cfRule>
  </conditionalFormatting>
  <conditionalFormatting sqref="N12">
    <cfRule type="cellIs" dxfId="19" priority="19" operator="greaterThan">
      <formula>L12</formula>
    </cfRule>
    <cfRule type="cellIs" dxfId="18" priority="20" operator="greaterThan">
      <formula>M12</formula>
    </cfRule>
  </conditionalFormatting>
  <conditionalFormatting sqref="N13">
    <cfRule type="cellIs" dxfId="17" priority="17" operator="greaterThan">
      <formula>L13</formula>
    </cfRule>
    <cfRule type="cellIs" dxfId="16" priority="18" operator="greaterThan">
      <formula>M13</formula>
    </cfRule>
  </conditionalFormatting>
  <conditionalFormatting sqref="N14">
    <cfRule type="cellIs" dxfId="15" priority="15" operator="greaterThan">
      <formula>L14</formula>
    </cfRule>
    <cfRule type="cellIs" dxfId="14" priority="16" operator="greaterThan">
      <formula>M14</formula>
    </cfRule>
  </conditionalFormatting>
  <conditionalFormatting sqref="N15">
    <cfRule type="cellIs" dxfId="13" priority="13" operator="greaterThan">
      <formula>L15</formula>
    </cfRule>
    <cfRule type="cellIs" dxfId="12" priority="14" operator="greaterThan">
      <formula>M15</formula>
    </cfRule>
  </conditionalFormatting>
  <conditionalFormatting sqref="N16">
    <cfRule type="cellIs" dxfId="11" priority="11" operator="greaterThan">
      <formula>L16</formula>
    </cfRule>
    <cfRule type="cellIs" dxfId="10" priority="12" operator="greaterThan">
      <formula>M16</formula>
    </cfRule>
  </conditionalFormatting>
  <conditionalFormatting sqref="N17">
    <cfRule type="cellIs" dxfId="9" priority="9" operator="greaterThan">
      <formula>L17</formula>
    </cfRule>
    <cfRule type="cellIs" dxfId="8" priority="10" operator="greaterThan">
      <formula>M17</formula>
    </cfRule>
  </conditionalFormatting>
  <conditionalFormatting sqref="L11">
    <cfRule type="cellIs" dxfId="7" priority="8" operator="greaterThan">
      <formula>M11*1.25</formula>
    </cfRule>
  </conditionalFormatting>
  <conditionalFormatting sqref="L10">
    <cfRule type="cellIs" dxfId="6" priority="7" operator="greaterThan">
      <formula>M10*1.25</formula>
    </cfRule>
  </conditionalFormatting>
  <conditionalFormatting sqref="L12">
    <cfRule type="cellIs" dxfId="5" priority="6" operator="greaterThan">
      <formula>M12*1.25</formula>
    </cfRule>
  </conditionalFormatting>
  <conditionalFormatting sqref="L13">
    <cfRule type="cellIs" dxfId="4" priority="5" operator="greaterThan">
      <formula>M13*1.25</formula>
    </cfRule>
  </conditionalFormatting>
  <conditionalFormatting sqref="L14">
    <cfRule type="cellIs" dxfId="3" priority="4" operator="greaterThan">
      <formula>M14*1.25</formula>
    </cfRule>
  </conditionalFormatting>
  <conditionalFormatting sqref="L15">
    <cfRule type="cellIs" dxfId="2" priority="3" operator="greaterThan">
      <formula>M15*1.25</formula>
    </cfRule>
  </conditionalFormatting>
  <conditionalFormatting sqref="L16">
    <cfRule type="cellIs" dxfId="1" priority="2" operator="greaterThan">
      <formula>M16*1.25</formula>
    </cfRule>
  </conditionalFormatting>
  <conditionalFormatting sqref="L17">
    <cfRule type="cellIs" dxfId="0" priority="1" operator="greaterThan">
      <formula>M17*1.25</formula>
    </cfRule>
  </conditionalFormatting>
  <dataValidations xWindow="1128" yWindow="544" count="2">
    <dataValidation allowBlank="1" showErrorMessage="1" promptTitle="Pauschale Büroerstausstattung" sqref="P42"/>
    <dataValidation type="list" allowBlank="1" showInputMessage="1" showErrorMessage="1" sqref="D10:D17">
      <formula1>"m,w,d"</formula1>
    </dataValidation>
  </dataValidations>
  <printOptions horizontalCentered="1" verticalCentered="1"/>
  <pageMargins left="0.19685039370078741" right="0.19685039370078741" top="0.59055118110236227" bottom="0" header="0.31496062992125984" footer="0.31496062992125984"/>
  <pageSetup paperSize="9" scale="68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xWindow="1128" yWindow="544" count="1">
        <x14:dataValidation type="list" allowBlank="1" showInputMessage="1" showErrorMessage="1">
          <x14:formula1>
            <xm:f>Tabelle1!$A$1:$A$2</xm:f>
          </x14:formula1>
          <xm:sqref>L5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RowHeight="13.2" x14ac:dyDescent="0.25"/>
  <sheetData>
    <row r="1" spans="1:1" x14ac:dyDescent="0.25">
      <c r="A1">
        <v>2025</v>
      </c>
    </row>
    <row r="2" spans="1:1" x14ac:dyDescent="0.25">
      <c r="A2">
        <v>2026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Berechnung</vt:lpstr>
      <vt:lpstr>Tabelle1</vt:lpstr>
      <vt:lpstr>Berechnung!Druckbereich</vt:lpstr>
    </vt:vector>
  </TitlesOfParts>
  <Company>Bezirksregierung Arnsberg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Nutzer;niels.meier@bra.nrw.de</dc:creator>
  <cp:lastModifiedBy>Meier, Niels</cp:lastModifiedBy>
  <cp:lastPrinted>2024-10-25T06:42:18Z</cp:lastPrinted>
  <dcterms:created xsi:type="dcterms:W3CDTF">2004-10-25T07:14:37Z</dcterms:created>
  <dcterms:modified xsi:type="dcterms:W3CDTF">2025-03-21T09:47:34Z</dcterms:modified>
</cp:coreProperties>
</file>